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7320" windowHeight="15540" tabRatio="747" activeTab="0"/>
  </bookViews>
  <sheets>
    <sheet name="NOTES" sheetId="1" r:id="rId1"/>
    <sheet name="Clinical and DFS Data" sheetId="2" r:id="rId2"/>
    <sheet name="key" sheetId="3" r:id="rId3"/>
  </sheets>
  <definedNames>
    <definedName name="_xlnm.Print_Titles" localSheetId="1">'Clinical and DFS Data'!$B:$B,'Clinical and DFS Data'!$1:$1</definedName>
  </definedNames>
  <calcPr fullCalcOnLoad="1"/>
</workbook>
</file>

<file path=xl/sharedStrings.xml><?xml version="1.0" encoding="utf-8"?>
<sst xmlns="http://schemas.openxmlformats.org/spreadsheetml/2006/main" count="750" uniqueCount="129">
  <si>
    <t>path size (cm)</t>
  </si>
  <si>
    <t>AC only=0, taxol=1</t>
  </si>
  <si>
    <t>IL</t>
  </si>
  <si>
    <t>pagets, ID</t>
  </si>
  <si>
    <t>AC (hd)</t>
  </si>
  <si>
    <t>AC/T</t>
  </si>
  <si>
    <t>Key to abbreviations</t>
  </si>
  <si>
    <t>4: SD, steady disease/PD, progressive disease</t>
  </si>
  <si>
    <t>mucinous (DCIS)</t>
  </si>
  <si>
    <t>inflam</t>
  </si>
  <si>
    <t>LN</t>
  </si>
  <si>
    <t>DFS time (weeks)</t>
  </si>
  <si>
    <t>L</t>
  </si>
  <si>
    <t>AC</t>
  </si>
  <si>
    <t>M</t>
  </si>
  <si>
    <t>local</t>
  </si>
  <si>
    <t>met</t>
  </si>
  <si>
    <t>recur type</t>
  </si>
  <si>
    <t>L (Q)- no rd tx</t>
  </si>
  <si>
    <t>ID/mucinous</t>
  </si>
  <si>
    <t>MRI 2</t>
  </si>
  <si>
    <t>adenocarc NOS (mucinous)</t>
  </si>
  <si>
    <t>MRI 3</t>
  </si>
  <si>
    <t>MRI 4</t>
  </si>
  <si>
    <t>chemo</t>
  </si>
  <si>
    <t>volume_1</t>
  </si>
  <si>
    <t>volume_2</t>
  </si>
  <si>
    <t>volume_3</t>
  </si>
  <si>
    <t>volume_4</t>
  </si>
  <si>
    <t>NOS</t>
  </si>
  <si>
    <t>adenocarc NOS</t>
  </si>
  <si>
    <t>ID</t>
  </si>
  <si>
    <t>unknown</t>
  </si>
  <si>
    <t>FEC100</t>
  </si>
  <si>
    <t>mucinous</t>
  </si>
  <si>
    <t>no residual</t>
  </si>
  <si>
    <t>weeks</t>
  </si>
  <si>
    <t xml:space="preserve">AC </t>
  </si>
  <si>
    <t>ID/IL</t>
  </si>
  <si>
    <t>L (Q)</t>
  </si>
  <si>
    <t>breast laterality</t>
  </si>
  <si>
    <t>PRIMARY ID Number</t>
  </si>
  <si>
    <t>Patient ID</t>
  </si>
  <si>
    <t>MRI 1</t>
  </si>
  <si>
    <t>LD 2 (cm)</t>
  </si>
  <si>
    <t>LD 3 (cm)</t>
  </si>
  <si>
    <t>LD 4 (cm)</t>
  </si>
  <si>
    <t xml:space="preserve">LD 1 (cm) </t>
  </si>
  <si>
    <t>Clinical size pre</t>
  </si>
  <si>
    <t>Clinical size post</t>
  </si>
  <si>
    <t>Clinical response</t>
  </si>
  <si>
    <t>Comments</t>
  </si>
  <si>
    <t>metastasis</t>
  </si>
  <si>
    <t>local recurrence</t>
  </si>
  <si>
    <t>NED, no evidence of disease</t>
  </si>
  <si>
    <t>&gt;1/3 decrease clinical longest diameter</t>
  </si>
  <si>
    <t>&lt;1/3 decrease LD</t>
  </si>
  <si>
    <t>no positive nodes after surgery</t>
  </si>
  <si>
    <t>positive node(s) after surgery</t>
  </si>
  <si>
    <t>pre</t>
  </si>
  <si>
    <t>post</t>
  </si>
  <si>
    <t>Clinical size</t>
  </si>
  <si>
    <t>Clincally assessed size of tumor post-chemo</t>
  </si>
  <si>
    <t>Clinically assessed size of tumor pre-chemo</t>
  </si>
  <si>
    <t>Surgery type</t>
  </si>
  <si>
    <t>Cancer type</t>
  </si>
  <si>
    <t>censor</t>
  </si>
  <si>
    <t>Follow-up status at last exam</t>
  </si>
  <si>
    <t>recurrence</t>
  </si>
  <si>
    <t>no recurrence</t>
  </si>
  <si>
    <t>Count</t>
  </si>
  <si>
    <t>total</t>
  </si>
  <si>
    <t>early surgery - taxol stopped mid-regimen</t>
  </si>
  <si>
    <t>years</t>
  </si>
  <si>
    <t>AGE at MRI1 (yrs)</t>
  </si>
  <si>
    <t>yes</t>
  </si>
  <si>
    <t/>
  </si>
  <si>
    <t>Declined post-surgery radiation and hormone treatment</t>
  </si>
  <si>
    <t>type of recurrence</t>
  </si>
  <si>
    <t>DFS time</t>
  </si>
  <si>
    <t>Time from surgery to recurence or last follow-up</t>
  </si>
  <si>
    <t>censor=0:
Number of weeks from surgery to local recurrence, metastasis, or death</t>
  </si>
  <si>
    <t>censor=1:
Number of weeks from surgery to most recent exam</t>
  </si>
  <si>
    <t>positive nodes found</t>
  </si>
  <si>
    <t>LD</t>
  </si>
  <si>
    <t>Longest diameter, measured on MRI (in cm)</t>
  </si>
  <si>
    <t>Clinical, pathologic, and recurrence free survival data for the UCSF pilot NACT study</t>
  </si>
  <si>
    <t>Data provided by the Breast imaging Research Program, UCSF</t>
  </si>
  <si>
    <t>For more information on this data collection see:
https://wiki.cancerimagingarchive.net/display/Public/Breast-MRI-NACT-Pilot</t>
  </si>
  <si>
    <t>surg type</t>
  </si>
  <si>
    <t>Type of surgery</t>
  </si>
  <si>
    <t>Mastectomy</t>
  </si>
  <si>
    <t>Lumpectomy</t>
  </si>
  <si>
    <t>no rd tx</t>
  </si>
  <si>
    <t>Declined post-surgery radiation treatment</t>
  </si>
  <si>
    <t>Quadrantectomy</t>
  </si>
  <si>
    <t>Image data may be found on TCIA:
https://public.cancerimagingarchive.net/ncia/login.jsf
"Breast-MRI-NACT-Pilot" collection</t>
  </si>
  <si>
    <t>left</t>
  </si>
  <si>
    <t>right</t>
  </si>
  <si>
    <t>SER Volume 1 (cc)</t>
  </si>
  <si>
    <t>SER Volume 2 (cc)</t>
  </si>
  <si>
    <t>SER Volume 3 (cc)</t>
  </si>
  <si>
    <t>SER Volume 4 (cc)</t>
  </si>
  <si>
    <t>Supported by grants:
National Institute of Health/National Cancer Institute: IUO1CA151235; RO1CA132870
Susan G Komen: SAC110017</t>
  </si>
  <si>
    <t>contact: birp@ucsf.edu</t>
  </si>
  <si>
    <t>Race</t>
  </si>
  <si>
    <t>caucasian</t>
  </si>
  <si>
    <t>african-amer</t>
  </si>
  <si>
    <t>other</t>
  </si>
  <si>
    <t>asian</t>
  </si>
  <si>
    <t>not given</t>
  </si>
  <si>
    <t>hispanic</t>
  </si>
  <si>
    <t>Caucasian race</t>
  </si>
  <si>
    <t>Added   Race  and binary "Caucasian race" columns</t>
  </si>
  <si>
    <t>ER_PR_HER2_TESTED</t>
  </si>
  <si>
    <t>HR_HER2_CATEGORY</t>
  </si>
  <si>
    <t>HR_HER2_STATUS</t>
  </si>
  <si>
    <t>HRposHER2neg</t>
  </si>
  <si>
    <t>TripleNeg</t>
  </si>
  <si>
    <t>HER2pos</t>
  </si>
  <si>
    <t>ER positive</t>
  </si>
  <si>
    <t>PR Positive</t>
  </si>
  <si>
    <t>HER2 Positive</t>
  </si>
  <si>
    <t>Triple Negative</t>
  </si>
  <si>
    <t>HRpos and HER2 negative</t>
  </si>
  <si>
    <t>HER2 positive</t>
  </si>
  <si>
    <t>Added hormone status: ER, PR, HER2. Only known for 47 cases</t>
  </si>
  <si>
    <t>Replacing old version on TCIA with this version.</t>
  </si>
  <si>
    <t>David Newitt,  david.newitt@ucsf.edu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</si>
</sst>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dd\-mmm\-yy"/>
    <numFmt numFmtId="174" formatCode="0.0"/>
    <numFmt numFmtId="175" formatCode="0.000"/>
    <numFmt numFmtId="176" formatCode="0.0000"/>
    <numFmt numFmtId="177" formatCode="m/d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Helv"/>
      <family val="0"/>
    </font>
    <font>
      <sz val="9"/>
      <name val="Geneva"/>
      <family val="0"/>
    </font>
    <font>
      <sz val="9"/>
      <name val="Arial"/>
      <family val="2"/>
    </font>
    <font>
      <sz val="8"/>
      <name val="Geneva"/>
      <family val="0"/>
    </font>
    <font>
      <sz val="8"/>
      <name val="Verdana"/>
      <family val="2"/>
    </font>
    <font>
      <b/>
      <sz val="9"/>
      <name val="Geneva"/>
      <family val="0"/>
    </font>
    <font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0"/>
      <name val="Helv"/>
      <family val="0"/>
    </font>
    <font>
      <sz val="10"/>
      <name val="Helv"/>
      <family val="0"/>
    </font>
    <font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10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>
      <alignment/>
      <protection/>
    </xf>
    <xf numFmtId="0" fontId="4" fillId="0" borderId="0" xfId="58" applyFont="1" applyFill="1" applyAlignment="1">
      <alignment horizontal="center"/>
      <protection/>
    </xf>
    <xf numFmtId="173" fontId="4" fillId="0" borderId="0" xfId="58" applyNumberFormat="1" applyFont="1" applyFill="1" applyAlignment="1">
      <alignment horizontal="center"/>
      <protection/>
    </xf>
    <xf numFmtId="15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right"/>
      <protection/>
    </xf>
    <xf numFmtId="175" fontId="0" fillId="0" borderId="10" xfId="0" applyNumberFormat="1" applyFill="1" applyBorder="1" applyAlignment="1">
      <alignment horizontal="center"/>
    </xf>
    <xf numFmtId="175" fontId="0" fillId="0" borderId="11" xfId="0" applyNumberFormat="1" applyFill="1" applyBorder="1" applyAlignment="1">
      <alignment horizontal="center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9" fillId="0" borderId="0" xfId="57" applyFont="1">
      <alignment/>
      <protection/>
    </xf>
    <xf numFmtId="0" fontId="5" fillId="0" borderId="0" xfId="57">
      <alignment/>
      <protection/>
    </xf>
    <xf numFmtId="0" fontId="6" fillId="0" borderId="0" xfId="57" applyFont="1">
      <alignment/>
      <protection/>
    </xf>
    <xf numFmtId="0" fontId="6" fillId="0" borderId="0" xfId="57" applyFont="1" applyBorder="1" applyAlignment="1">
      <alignment horizontal="left"/>
      <protection/>
    </xf>
    <xf numFmtId="175" fontId="0" fillId="0" borderId="10" xfId="0" applyNumberFormat="1" applyFill="1" applyBorder="1" applyAlignment="1">
      <alignment horizontal="center" textRotation="90" wrapText="1"/>
    </xf>
    <xf numFmtId="0" fontId="4" fillId="0" borderId="0" xfId="58" applyFont="1" applyFill="1" applyBorder="1" applyAlignment="1">
      <alignment horizontal="center"/>
      <protection/>
    </xf>
    <xf numFmtId="0" fontId="4" fillId="0" borderId="0" xfId="58" applyFont="1" applyFill="1" applyAlignment="1">
      <alignment horizontal="left"/>
      <protection/>
    </xf>
    <xf numFmtId="0" fontId="4" fillId="0" borderId="0" xfId="58" applyNumberFormat="1" applyFont="1" applyFill="1" applyAlignment="1">
      <alignment horizontal="center"/>
      <protection/>
    </xf>
    <xf numFmtId="1" fontId="4" fillId="0" borderId="0" xfId="58" applyNumberFormat="1" applyFont="1" applyFill="1" applyAlignment="1">
      <alignment horizontal="center"/>
      <protection/>
    </xf>
    <xf numFmtId="174" fontId="0" fillId="0" borderId="0" xfId="0" applyNumberFormat="1" applyAlignment="1">
      <alignment horizontal="center"/>
    </xf>
    <xf numFmtId="1" fontId="14" fillId="0" borderId="10" xfId="58" applyNumberFormat="1" applyFont="1" applyFill="1" applyBorder="1" applyAlignment="1">
      <alignment horizontal="center"/>
      <protection/>
    </xf>
    <xf numFmtId="0" fontId="14" fillId="0" borderId="10" xfId="58" applyFont="1" applyFill="1" applyBorder="1" applyAlignment="1">
      <alignment horizontal="center"/>
      <protection/>
    </xf>
    <xf numFmtId="2" fontId="14" fillId="0" borderId="10" xfId="58" applyNumberFormat="1" applyFont="1" applyFill="1" applyBorder="1" applyAlignment="1">
      <alignment horizontal="center"/>
      <protection/>
    </xf>
    <xf numFmtId="174" fontId="0" fillId="0" borderId="0" xfId="0" applyNumberFormat="1" applyFont="1" applyAlignment="1">
      <alignment horizontal="center"/>
    </xf>
    <xf numFmtId="0" fontId="14" fillId="0" borderId="10" xfId="58" applyNumberFormat="1" applyFont="1" applyFill="1" applyBorder="1" applyAlignment="1">
      <alignment horizontal="center"/>
      <protection/>
    </xf>
    <xf numFmtId="0" fontId="14" fillId="0" borderId="10" xfId="58" applyFont="1" applyFill="1" applyBorder="1">
      <alignment/>
      <protection/>
    </xf>
    <xf numFmtId="172" fontId="14" fillId="0" borderId="10" xfId="58" applyNumberFormat="1" applyFont="1" applyFill="1" applyBorder="1" applyAlignment="1">
      <alignment horizontal="left"/>
      <protection/>
    </xf>
    <xf numFmtId="15" fontId="14" fillId="0" borderId="10" xfId="58" applyNumberFormat="1" applyFont="1" applyFill="1" applyBorder="1" applyAlignment="1">
      <alignment horizontal="center"/>
      <protection/>
    </xf>
    <xf numFmtId="174" fontId="14" fillId="0" borderId="10" xfId="58" applyNumberFormat="1" applyFont="1" applyFill="1" applyBorder="1" applyAlignment="1">
      <alignment horizontal="center"/>
      <protection/>
    </xf>
    <xf numFmtId="0" fontId="14" fillId="0" borderId="0" xfId="58" applyFont="1" applyFill="1" applyBorder="1" applyAlignment="1">
      <alignment horizontal="center"/>
      <protection/>
    </xf>
    <xf numFmtId="0" fontId="14" fillId="0" borderId="0" xfId="58" applyFont="1" applyFill="1" applyBorder="1">
      <alignment/>
      <protection/>
    </xf>
    <xf numFmtId="0" fontId="14" fillId="0" borderId="10" xfId="0" applyFont="1" applyFill="1" applyBorder="1" applyAlignment="1">
      <alignment horizontal="left"/>
    </xf>
    <xf numFmtId="14" fontId="14" fillId="0" borderId="10" xfId="58" applyNumberFormat="1" applyFont="1" applyFill="1" applyBorder="1" applyAlignment="1">
      <alignment horizontal="center"/>
      <protection/>
    </xf>
    <xf numFmtId="1" fontId="14" fillId="0" borderId="0" xfId="58" applyNumberFormat="1" applyFont="1" applyFill="1" applyAlignment="1">
      <alignment horizontal="center"/>
      <protection/>
    </xf>
    <xf numFmtId="0" fontId="14" fillId="0" borderId="0" xfId="58" applyFont="1" applyFill="1" applyAlignment="1">
      <alignment horizontal="center"/>
      <protection/>
    </xf>
    <xf numFmtId="0" fontId="14" fillId="0" borderId="0" xfId="58" applyFont="1" applyFill="1">
      <alignment/>
      <protection/>
    </xf>
    <xf numFmtId="0" fontId="14" fillId="0" borderId="0" xfId="58" applyFont="1" applyFill="1" applyAlignment="1">
      <alignment horizontal="left"/>
      <protection/>
    </xf>
    <xf numFmtId="0" fontId="15" fillId="0" borderId="0" xfId="58" applyFont="1" applyFill="1" applyAlignment="1">
      <alignment horizontal="center"/>
      <protection/>
    </xf>
    <xf numFmtId="174" fontId="14" fillId="0" borderId="0" xfId="58" applyNumberFormat="1" applyFont="1" applyFill="1" applyBorder="1" applyAlignment="1">
      <alignment horizontal="center"/>
      <protection/>
    </xf>
    <xf numFmtId="2" fontId="14" fillId="0" borderId="0" xfId="58" applyNumberFormat="1" applyFont="1" applyFill="1" applyAlignment="1">
      <alignment horizontal="center"/>
      <protection/>
    </xf>
    <xf numFmtId="17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" fontId="0" fillId="0" borderId="0" xfId="0" applyNumberFormat="1" applyFont="1" applyBorder="1" applyAlignment="1">
      <alignment horizontal="center" textRotation="75" wrapText="1"/>
    </xf>
    <xf numFmtId="0" fontId="0" fillId="0" borderId="0" xfId="0" applyNumberFormat="1" applyFont="1" applyBorder="1" applyAlignment="1" quotePrefix="1">
      <alignment horizontal="center" textRotation="75" wrapText="1"/>
    </xf>
    <xf numFmtId="174" fontId="0" fillId="0" borderId="0" xfId="0" applyNumberFormat="1" applyFont="1" applyBorder="1" applyAlignment="1" quotePrefix="1">
      <alignment horizontal="center" textRotation="75" wrapText="1"/>
    </xf>
    <xf numFmtId="0" fontId="0" fillId="0" borderId="0" xfId="0" applyFont="1" applyFill="1" applyBorder="1" applyAlignment="1" quotePrefix="1">
      <alignment horizontal="center" textRotation="75" wrapText="1"/>
    </xf>
    <xf numFmtId="0" fontId="0" fillId="0" borderId="0" xfId="0" applyFont="1" applyFill="1" applyBorder="1" applyAlignment="1" quotePrefix="1">
      <alignment textRotation="75" wrapText="1"/>
    </xf>
    <xf numFmtId="174" fontId="0" fillId="0" borderId="0" xfId="0" applyNumberFormat="1" applyFont="1" applyFill="1" applyBorder="1" applyAlignment="1" quotePrefix="1">
      <alignment textRotation="75" wrapText="1"/>
    </xf>
    <xf numFmtId="0" fontId="0" fillId="0" borderId="0" xfId="0" applyNumberFormat="1" applyFont="1" applyFill="1" applyBorder="1" applyAlignment="1">
      <alignment horizontal="center" textRotation="75" wrapText="1"/>
    </xf>
    <xf numFmtId="0" fontId="0" fillId="0" borderId="0" xfId="0" applyBorder="1" applyAlignment="1">
      <alignment/>
    </xf>
    <xf numFmtId="0" fontId="0" fillId="0" borderId="0" xfId="0" applyBorder="1" applyAlignment="1">
      <alignment textRotation="75" wrapText="1"/>
    </xf>
    <xf numFmtId="0" fontId="9" fillId="0" borderId="0" xfId="57" applyFont="1" applyAlignment="1">
      <alignment horizontal="left"/>
      <protection/>
    </xf>
    <xf numFmtId="0" fontId="5" fillId="0" borderId="0" xfId="57" applyAlignment="1">
      <alignment horizontal="left"/>
      <protection/>
    </xf>
    <xf numFmtId="1" fontId="5" fillId="0" borderId="0" xfId="57" applyNumberFormat="1" applyFont="1" applyFill="1" applyBorder="1" applyAlignment="1">
      <alignment horizontal="left"/>
      <protection/>
    </xf>
    <xf numFmtId="0" fontId="5" fillId="0" borderId="0" xfId="57" applyFont="1" applyAlignment="1">
      <alignment horizontal="left"/>
      <protection/>
    </xf>
    <xf numFmtId="37" fontId="10" fillId="0" borderId="0" xfId="44" applyNumberFormat="1" applyFont="1" applyBorder="1" applyAlignment="1">
      <alignment horizontal="left"/>
    </xf>
    <xf numFmtId="37" fontId="10" fillId="0" borderId="0" xfId="44" applyNumberFormat="1" applyFont="1" applyFill="1" applyBorder="1" applyAlignment="1">
      <alignment horizontal="left"/>
    </xf>
    <xf numFmtId="15" fontId="6" fillId="0" borderId="0" xfId="57" applyNumberFormat="1" applyFont="1" applyAlignment="1">
      <alignment horizontal="left"/>
      <protection/>
    </xf>
    <xf numFmtId="0" fontId="9" fillId="0" borderId="0" xfId="57" applyFont="1" applyAlignment="1">
      <alignment wrapText="1"/>
      <protection/>
    </xf>
    <xf numFmtId="1" fontId="5" fillId="0" borderId="0" xfId="57" applyNumberFormat="1" applyFont="1" applyFill="1" applyBorder="1" applyAlignment="1">
      <alignment wrapText="1"/>
      <protection/>
    </xf>
    <xf numFmtId="0" fontId="5" fillId="0" borderId="0" xfId="57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37" fontId="10" fillId="0" borderId="0" xfId="44" applyNumberFormat="1" applyFont="1" applyFill="1" applyBorder="1" applyAlignment="1">
      <alignment horizontal="left" wrapText="1"/>
    </xf>
    <xf numFmtId="1" fontId="14" fillId="0" borderId="0" xfId="58" applyNumberFormat="1" applyFont="1" applyFill="1" applyBorder="1" applyAlignment="1">
      <alignment horizontal="center"/>
      <protection/>
    </xf>
    <xf numFmtId="1" fontId="4" fillId="0" borderId="0" xfId="58" applyNumberFormat="1" applyFont="1" applyFill="1" applyBorder="1">
      <alignment/>
      <protection/>
    </xf>
    <xf numFmtId="0" fontId="0" fillId="33" borderId="0" xfId="0" applyNumberFormat="1" applyFont="1" applyFill="1" applyBorder="1" applyAlignment="1" quotePrefix="1">
      <alignment horizontal="center" textRotation="75" wrapText="1"/>
    </xf>
    <xf numFmtId="172" fontId="14" fillId="33" borderId="10" xfId="58" applyNumberFormat="1" applyFont="1" applyFill="1" applyBorder="1" applyAlignment="1">
      <alignment horizontal="center"/>
      <protection/>
    </xf>
    <xf numFmtId="0" fontId="0" fillId="34" borderId="0" xfId="0" applyNumberFormat="1" applyFont="1" applyFill="1" applyBorder="1" applyAlignment="1" quotePrefix="1">
      <alignment textRotation="75" wrapText="1"/>
    </xf>
    <xf numFmtId="0" fontId="14" fillId="34" borderId="10" xfId="58" applyFont="1" applyFill="1" applyBorder="1">
      <alignment/>
      <protection/>
    </xf>
    <xf numFmtId="0" fontId="14" fillId="34" borderId="10" xfId="58" applyFont="1" applyFill="1" applyBorder="1" applyAlignment="1">
      <alignment horizontal="right"/>
      <protection/>
    </xf>
    <xf numFmtId="15" fontId="14" fillId="34" borderId="10" xfId="58" applyNumberFormat="1" applyFont="1" applyFill="1" applyBorder="1" applyAlignment="1">
      <alignment horizontal="center"/>
      <protection/>
    </xf>
    <xf numFmtId="0" fontId="14" fillId="34" borderId="10" xfId="58" applyNumberFormat="1" applyFont="1" applyFill="1" applyBorder="1" applyAlignment="1">
      <alignment horizontal="right"/>
      <protection/>
    </xf>
    <xf numFmtId="0" fontId="14" fillId="34" borderId="10" xfId="58" applyNumberFormat="1" applyFont="1" applyFill="1" applyBorder="1" applyAlignment="1" quotePrefix="1">
      <alignment horizontal="right"/>
      <protection/>
    </xf>
    <xf numFmtId="0" fontId="0" fillId="35" borderId="0" xfId="0" applyNumberFormat="1" applyFont="1" applyFill="1" applyBorder="1" applyAlignment="1">
      <alignment horizontal="center" textRotation="75" wrapText="1"/>
    </xf>
    <xf numFmtId="1" fontId="0" fillId="35" borderId="0" xfId="0" applyNumberFormat="1" applyFont="1" applyFill="1" applyBorder="1" applyAlignment="1">
      <alignment horizontal="center" textRotation="75" wrapText="1"/>
    </xf>
    <xf numFmtId="0" fontId="14" fillId="35" borderId="10" xfId="58" applyFont="1" applyFill="1" applyBorder="1" applyAlignment="1">
      <alignment horizontal="center"/>
      <protection/>
    </xf>
    <xf numFmtId="1" fontId="14" fillId="35" borderId="10" xfId="58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0" fillId="13" borderId="0" xfId="0" applyNumberFormat="1" applyFont="1" applyFill="1" applyBorder="1" applyAlignment="1" quotePrefix="1">
      <alignment horizontal="center" textRotation="75" wrapText="1"/>
    </xf>
    <xf numFmtId="0" fontId="14" fillId="13" borderId="10" xfId="58" applyFont="1" applyFill="1" applyBorder="1" applyAlignment="1">
      <alignment horizontal="center"/>
      <protection/>
    </xf>
    <xf numFmtId="0" fontId="13" fillId="13" borderId="10" xfId="58" applyFont="1" applyFill="1" applyBorder="1" applyAlignment="1">
      <alignment horizontal="center"/>
      <protection/>
    </xf>
    <xf numFmtId="1" fontId="4" fillId="0" borderId="0" xfId="5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74" fontId="14" fillId="8" borderId="10" xfId="58" applyNumberFormat="1" applyFont="1" applyFill="1" applyBorder="1">
      <alignment/>
      <protection/>
    </xf>
    <xf numFmtId="174" fontId="14" fillId="8" borderId="10" xfId="58" applyNumberFormat="1" applyFont="1" applyFill="1" applyBorder="1" applyAlignment="1" quotePrefix="1">
      <alignment horizontal="right"/>
      <protection/>
    </xf>
    <xf numFmtId="0" fontId="0" fillId="8" borderId="0" xfId="0" applyNumberFormat="1" applyFont="1" applyFill="1" applyBorder="1" applyAlignment="1" quotePrefix="1">
      <alignment horizontal="center" textRotation="75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oadj_db_08/19/02" xfId="57"/>
    <cellStyle name="Normal_NeoDB_newTop_06-17-05.xl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color auto="1"/>
      </font>
      <fill>
        <patternFill>
          <bgColor indexed="33"/>
        </patternFill>
      </fill>
    </dxf>
    <dxf>
      <font>
        <color auto="1"/>
      </font>
      <fill>
        <patternFill>
          <bgColor rgb="FFFF00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B14" sqref="B14"/>
    </sheetView>
  </sheetViews>
  <sheetFormatPr defaultColWidth="11.00390625" defaultRowHeight="12.75"/>
  <cols>
    <col min="1" max="1" width="9.75390625" style="0" customWidth="1"/>
    <col min="2" max="2" width="63.375" style="0" customWidth="1"/>
    <col min="3" max="3" width="57.125" style="0" customWidth="1"/>
  </cols>
  <sheetData>
    <row r="1" spans="1:2" ht="46.5" customHeight="1">
      <c r="A1" s="80">
        <v>40919</v>
      </c>
      <c r="B1" t="s">
        <v>86</v>
      </c>
    </row>
    <row r="2" ht="55.5" customHeight="1">
      <c r="B2" s="12" t="s">
        <v>96</v>
      </c>
    </row>
    <row r="3" ht="39" customHeight="1">
      <c r="B3" s="12" t="s">
        <v>88</v>
      </c>
    </row>
    <row r="4" ht="25.5" customHeight="1">
      <c r="B4" t="s">
        <v>87</v>
      </c>
    </row>
    <row r="5" ht="33" customHeight="1">
      <c r="B5" t="s">
        <v>104</v>
      </c>
    </row>
    <row r="6" ht="51.75">
      <c r="B6" s="12" t="s">
        <v>103</v>
      </c>
    </row>
    <row r="10" spans="1:2" ht="12.75">
      <c r="A10" s="80">
        <v>41003</v>
      </c>
      <c r="B10" t="s">
        <v>113</v>
      </c>
    </row>
    <row r="11" ht="12.75">
      <c r="B11" t="s">
        <v>126</v>
      </c>
    </row>
    <row r="12" ht="12.75">
      <c r="B12" t="s">
        <v>127</v>
      </c>
    </row>
    <row r="13" ht="12.75">
      <c r="B13" t="s">
        <v>128</v>
      </c>
    </row>
    <row r="43" ht="24" customHeight="1"/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R73"/>
  <sheetViews>
    <sheetView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2" sqref="F2"/>
    </sheetView>
  </sheetViews>
  <sheetFormatPr defaultColWidth="8.375" defaultRowHeight="12.75" customHeight="1"/>
  <cols>
    <col min="1" max="1" width="9.75390625" style="21" customWidth="1"/>
    <col min="2" max="2" width="11.375" style="4" customWidth="1"/>
    <col min="3" max="4" width="11.125" style="22" customWidth="1"/>
    <col min="5" max="8" width="7.375" style="4" customWidth="1"/>
    <col min="9" max="11" width="5.875" style="3" customWidth="1"/>
    <col min="12" max="12" width="14.125" style="3" customWidth="1"/>
    <col min="13" max="13" width="7.125" style="3" customWidth="1"/>
    <col min="14" max="16" width="5.875" style="3" customWidth="1"/>
    <col min="17" max="17" width="6.375" style="2" customWidth="1"/>
    <col min="18" max="18" width="7.00390625" style="18" customWidth="1"/>
    <col min="19" max="19" width="6.625" style="4" customWidth="1"/>
    <col min="20" max="20" width="7.125" style="5" customWidth="1"/>
    <col min="21" max="21" width="7.625" style="5" customWidth="1"/>
    <col min="22" max="22" width="7.75390625" style="19" customWidth="1"/>
    <col min="23" max="23" width="4.625" style="7" customWidth="1"/>
    <col min="24" max="24" width="6.00390625" style="7" customWidth="1"/>
    <col min="25" max="25" width="5.375" style="20" customWidth="1"/>
    <col min="26" max="26" width="4.375" style="4" customWidth="1"/>
    <col min="27" max="27" width="6.625" style="21" customWidth="1"/>
    <col min="28" max="28" width="6.875" style="18" customWidth="1"/>
    <col min="29" max="29" width="12.00390625" style="2" customWidth="1"/>
    <col min="30" max="31" width="8.375" style="0" customWidth="1"/>
    <col min="32" max="35" width="10.00390625" style="11" customWidth="1"/>
    <col min="36" max="192" width="8.375" style="0" customWidth="1"/>
    <col min="193" max="16384" width="8.375" style="2" customWidth="1"/>
  </cols>
  <sheetData>
    <row r="1" spans="1:200" s="53" customFormat="1" ht="144" customHeight="1">
      <c r="A1" s="45" t="s">
        <v>41</v>
      </c>
      <c r="B1" s="46" t="s">
        <v>42</v>
      </c>
      <c r="C1" s="46" t="s">
        <v>105</v>
      </c>
      <c r="D1" s="46" t="s">
        <v>112</v>
      </c>
      <c r="E1" s="46" t="s">
        <v>40</v>
      </c>
      <c r="F1" s="47" t="s">
        <v>74</v>
      </c>
      <c r="G1" s="46" t="s">
        <v>120</v>
      </c>
      <c r="H1" s="46" t="s">
        <v>121</v>
      </c>
      <c r="I1" s="46" t="s">
        <v>122</v>
      </c>
      <c r="J1" s="46" t="s">
        <v>114</v>
      </c>
      <c r="K1" s="46" t="s">
        <v>115</v>
      </c>
      <c r="L1" s="46" t="s">
        <v>116</v>
      </c>
      <c r="M1" s="68" t="s">
        <v>43</v>
      </c>
      <c r="N1" s="68" t="s">
        <v>20</v>
      </c>
      <c r="O1" s="68" t="s">
        <v>22</v>
      </c>
      <c r="P1" s="68" t="s">
        <v>23</v>
      </c>
      <c r="Q1" s="70" t="s">
        <v>47</v>
      </c>
      <c r="R1" s="70" t="s">
        <v>44</v>
      </c>
      <c r="S1" s="70" t="s">
        <v>45</v>
      </c>
      <c r="T1" s="70" t="s">
        <v>46</v>
      </c>
      <c r="U1" s="88" t="s">
        <v>99</v>
      </c>
      <c r="V1" s="88" t="s">
        <v>100</v>
      </c>
      <c r="W1" s="88" t="s">
        <v>101</v>
      </c>
      <c r="X1" s="88" t="s">
        <v>102</v>
      </c>
      <c r="Y1" s="46" t="s">
        <v>24</v>
      </c>
      <c r="Z1" s="46" t="s">
        <v>1</v>
      </c>
      <c r="AA1" s="81" t="s">
        <v>48</v>
      </c>
      <c r="AB1" s="81" t="s">
        <v>49</v>
      </c>
      <c r="AC1" s="81" t="s">
        <v>50</v>
      </c>
      <c r="AD1" s="48" t="s">
        <v>65</v>
      </c>
      <c r="AE1" s="49" t="s">
        <v>64</v>
      </c>
      <c r="AF1" s="50" t="s">
        <v>0</v>
      </c>
      <c r="AG1" s="51" t="s">
        <v>10</v>
      </c>
      <c r="AH1" s="76" t="s">
        <v>66</v>
      </c>
      <c r="AI1" s="77" t="s">
        <v>11</v>
      </c>
      <c r="AJ1" s="76" t="s">
        <v>17</v>
      </c>
      <c r="AK1" s="51" t="s">
        <v>51</v>
      </c>
      <c r="AL1" s="52"/>
      <c r="AM1" s="52"/>
      <c r="AN1" s="17" t="s">
        <v>25</v>
      </c>
      <c r="AO1" s="17" t="s">
        <v>26</v>
      </c>
      <c r="AP1" s="17" t="s">
        <v>27</v>
      </c>
      <c r="AQ1" s="17" t="s">
        <v>28</v>
      </c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</row>
    <row r="2" spans="1:200" s="1" customFormat="1" ht="12.75" customHeight="1">
      <c r="A2" s="23">
        <v>1</v>
      </c>
      <c r="B2" s="24" t="str">
        <f>CONCATENATE("UCSF_BR_0",A2)</f>
        <v>UCSF_BR_01</v>
      </c>
      <c r="C2" s="90" t="s">
        <v>106</v>
      </c>
      <c r="D2" s="90" t="str">
        <f>IF(OR(C2="caucasian",C2="hispanic"),"caucasian","other")</f>
        <v>caucasian</v>
      </c>
      <c r="E2" s="25" t="s">
        <v>97</v>
      </c>
      <c r="F2" s="43">
        <v>44.8905</v>
      </c>
      <c r="G2" s="89">
        <v>1</v>
      </c>
      <c r="H2" s="89">
        <v>1</v>
      </c>
      <c r="I2" s="89">
        <v>0</v>
      </c>
      <c r="J2" s="89" t="b">
        <v>1</v>
      </c>
      <c r="K2" s="89">
        <v>1</v>
      </c>
      <c r="L2" s="89" t="s">
        <v>117</v>
      </c>
      <c r="M2" s="69" t="s">
        <v>75</v>
      </c>
      <c r="N2" s="69" t="s">
        <v>75</v>
      </c>
      <c r="O2" s="69" t="s">
        <v>75</v>
      </c>
      <c r="P2" s="69" t="s">
        <v>76</v>
      </c>
      <c r="Q2" s="71">
        <v>4</v>
      </c>
      <c r="R2" s="71">
        <v>3.45</v>
      </c>
      <c r="S2" s="72">
        <v>3.21</v>
      </c>
      <c r="T2" s="71"/>
      <c r="U2" s="86">
        <v>9.0307615338</v>
      </c>
      <c r="V2" s="86">
        <v>4.42672118581</v>
      </c>
      <c r="W2" s="86">
        <v>0.3381347587</v>
      </c>
      <c r="X2" s="86"/>
      <c r="Y2" s="28" t="s">
        <v>13</v>
      </c>
      <c r="Z2" s="24">
        <v>0</v>
      </c>
      <c r="AA2" s="82">
        <v>7</v>
      </c>
      <c r="AB2" s="82">
        <v>5</v>
      </c>
      <c r="AC2" s="82">
        <v>3</v>
      </c>
      <c r="AD2" s="29" t="s">
        <v>2</v>
      </c>
      <c r="AE2" s="30" t="s">
        <v>14</v>
      </c>
      <c r="AF2" s="24">
        <v>2.2</v>
      </c>
      <c r="AG2" s="23">
        <v>1</v>
      </c>
      <c r="AH2" s="78">
        <v>1</v>
      </c>
      <c r="AI2" s="79">
        <v>346.7142857142857</v>
      </c>
      <c r="AJ2" s="78"/>
      <c r="AK2" s="28"/>
      <c r="AL2" s="44"/>
      <c r="AM2" s="44"/>
      <c r="AN2" s="8">
        <v>9.0307615338</v>
      </c>
      <c r="AO2" s="8">
        <v>4.42672118581</v>
      </c>
      <c r="AP2" s="8">
        <v>0.3381347587</v>
      </c>
      <c r="AQ2" s="8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</row>
    <row r="3" spans="1:200" s="1" customFormat="1" ht="12.75" customHeight="1">
      <c r="A3" s="23">
        <v>2</v>
      </c>
      <c r="B3" s="24" t="str">
        <f aca="true" t="shared" si="0" ref="B3:B9">CONCATENATE("UCSF_BR_0",A3)</f>
        <v>UCSF_BR_02</v>
      </c>
      <c r="C3" s="90" t="s">
        <v>107</v>
      </c>
      <c r="D3" s="90" t="str">
        <f aca="true" t="shared" si="1" ref="D3:D65">IF(OR(C3="caucasian",C3="hispanic"),"caucasian","other")</f>
        <v>other</v>
      </c>
      <c r="E3" s="25" t="s">
        <v>98</v>
      </c>
      <c r="F3" s="43">
        <v>37.2991</v>
      </c>
      <c r="G3" s="89">
        <v>1</v>
      </c>
      <c r="H3" s="89">
        <v>1</v>
      </c>
      <c r="I3" s="89">
        <v>0</v>
      </c>
      <c r="J3" s="89" t="b">
        <v>1</v>
      </c>
      <c r="K3" s="89">
        <v>1</v>
      </c>
      <c r="L3" s="89" t="s">
        <v>117</v>
      </c>
      <c r="M3" s="69" t="s">
        <v>75</v>
      </c>
      <c r="N3" s="69" t="s">
        <v>76</v>
      </c>
      <c r="O3" s="69" t="s">
        <v>75</v>
      </c>
      <c r="P3" s="69" t="s">
        <v>76</v>
      </c>
      <c r="Q3" s="71">
        <v>7.95</v>
      </c>
      <c r="R3" s="73"/>
      <c r="S3" s="71">
        <v>7.02</v>
      </c>
      <c r="T3" s="71"/>
      <c r="U3" s="86">
        <v>44.26226801045</v>
      </c>
      <c r="V3" s="86"/>
      <c r="W3" s="86">
        <v>22.16</v>
      </c>
      <c r="X3" s="86"/>
      <c r="Y3" s="28" t="s">
        <v>13</v>
      </c>
      <c r="Z3" s="24">
        <v>0</v>
      </c>
      <c r="AA3" s="82">
        <v>8</v>
      </c>
      <c r="AB3" s="82">
        <v>3</v>
      </c>
      <c r="AC3" s="82">
        <v>2</v>
      </c>
      <c r="AD3" s="29" t="s">
        <v>19</v>
      </c>
      <c r="AE3" s="30" t="s">
        <v>14</v>
      </c>
      <c r="AF3" s="24">
        <v>4</v>
      </c>
      <c r="AG3" s="23">
        <v>0</v>
      </c>
      <c r="AH3" s="78">
        <v>0</v>
      </c>
      <c r="AI3" s="79">
        <v>280.85714285714283</v>
      </c>
      <c r="AJ3" s="78" t="s">
        <v>16</v>
      </c>
      <c r="AK3" s="28"/>
      <c r="AL3" s="44"/>
      <c r="AM3" s="44"/>
      <c r="AN3" s="8">
        <v>44.26226801045</v>
      </c>
      <c r="AO3" s="8"/>
      <c r="AP3" s="8">
        <v>22.16</v>
      </c>
      <c r="AQ3" s="8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</row>
    <row r="4" spans="1:200" s="1" customFormat="1" ht="12.75" customHeight="1">
      <c r="A4" s="23">
        <v>3</v>
      </c>
      <c r="B4" s="24" t="str">
        <f t="shared" si="0"/>
        <v>UCSF_BR_03</v>
      </c>
      <c r="C4" s="90" t="s">
        <v>106</v>
      </c>
      <c r="D4" s="90" t="str">
        <f t="shared" si="1"/>
        <v>caucasian</v>
      </c>
      <c r="E4" s="25" t="s">
        <v>98</v>
      </c>
      <c r="F4" s="43">
        <v>49.282</v>
      </c>
      <c r="G4" s="89">
        <v>1</v>
      </c>
      <c r="H4" s="89">
        <v>1</v>
      </c>
      <c r="I4" s="89">
        <v>0</v>
      </c>
      <c r="J4" s="89" t="b">
        <v>1</v>
      </c>
      <c r="K4" s="89">
        <v>1</v>
      </c>
      <c r="L4" s="89" t="s">
        <v>117</v>
      </c>
      <c r="M4" s="69" t="s">
        <v>75</v>
      </c>
      <c r="N4" s="69" t="s">
        <v>75</v>
      </c>
      <c r="O4" s="69" t="s">
        <v>75</v>
      </c>
      <c r="P4" s="69" t="s">
        <v>76</v>
      </c>
      <c r="Q4" s="71">
        <v>1.1</v>
      </c>
      <c r="R4" s="71">
        <v>0.98</v>
      </c>
      <c r="S4" s="71">
        <v>0.65</v>
      </c>
      <c r="T4" s="71"/>
      <c r="U4" s="86">
        <v>0.82661132708</v>
      </c>
      <c r="V4" s="86">
        <v>0.51712646419</v>
      </c>
      <c r="W4" s="86">
        <v>0.12952880843</v>
      </c>
      <c r="X4" s="86"/>
      <c r="Y4" s="28" t="s">
        <v>13</v>
      </c>
      <c r="Z4" s="24">
        <v>0</v>
      </c>
      <c r="AA4" s="82">
        <v>2.5</v>
      </c>
      <c r="AB4" s="82">
        <v>1</v>
      </c>
      <c r="AC4" s="82">
        <v>2</v>
      </c>
      <c r="AD4" s="29" t="s">
        <v>2</v>
      </c>
      <c r="AE4" s="30" t="s">
        <v>12</v>
      </c>
      <c r="AF4" s="24">
        <v>0.5</v>
      </c>
      <c r="AG4" s="24">
        <v>1</v>
      </c>
      <c r="AH4" s="78">
        <v>1</v>
      </c>
      <c r="AI4" s="79">
        <v>361.14285714285717</v>
      </c>
      <c r="AJ4" s="78"/>
      <c r="AK4" s="28"/>
      <c r="AL4" s="44"/>
      <c r="AM4" s="44"/>
      <c r="AN4" s="8">
        <v>0.82661132708</v>
      </c>
      <c r="AO4" s="8">
        <v>0.51712646419</v>
      </c>
      <c r="AP4" s="8">
        <v>0.12952880843</v>
      </c>
      <c r="AQ4" s="8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</row>
    <row r="5" spans="1:200" s="1" customFormat="1" ht="12.75" customHeight="1">
      <c r="A5" s="23">
        <v>4</v>
      </c>
      <c r="B5" s="24" t="str">
        <f t="shared" si="0"/>
        <v>UCSF_BR_04</v>
      </c>
      <c r="C5" s="90" t="s">
        <v>108</v>
      </c>
      <c r="D5" s="90" t="str">
        <f t="shared" si="1"/>
        <v>other</v>
      </c>
      <c r="E5" s="25" t="s">
        <v>97</v>
      </c>
      <c r="F5" s="43">
        <v>41.1615</v>
      </c>
      <c r="G5" s="89">
        <v>0</v>
      </c>
      <c r="H5" s="89">
        <v>0</v>
      </c>
      <c r="I5" s="89">
        <v>0</v>
      </c>
      <c r="J5" s="89" t="b">
        <v>1</v>
      </c>
      <c r="K5" s="89">
        <v>3</v>
      </c>
      <c r="L5" s="89" t="s">
        <v>118</v>
      </c>
      <c r="M5" s="69" t="s">
        <v>75</v>
      </c>
      <c r="N5" s="69" t="s">
        <v>75</v>
      </c>
      <c r="O5" s="69" t="s">
        <v>75</v>
      </c>
      <c r="P5" s="69" t="s">
        <v>76</v>
      </c>
      <c r="Q5" s="71">
        <v>6.23</v>
      </c>
      <c r="R5" s="71">
        <v>7.6</v>
      </c>
      <c r="S5" s="72">
        <v>8.55</v>
      </c>
      <c r="T5" s="71"/>
      <c r="U5" s="86">
        <v>62.289515055</v>
      </c>
      <c r="V5" s="86">
        <v>71.85684805369</v>
      </c>
      <c r="W5" s="86">
        <v>86.28695057451</v>
      </c>
      <c r="X5" s="86"/>
      <c r="Y5" s="28" t="s">
        <v>13</v>
      </c>
      <c r="Z5" s="24">
        <v>0</v>
      </c>
      <c r="AA5" s="82">
        <v>11</v>
      </c>
      <c r="AB5" s="83">
        <v>11</v>
      </c>
      <c r="AC5" s="82">
        <v>4</v>
      </c>
      <c r="AD5" s="29" t="s">
        <v>31</v>
      </c>
      <c r="AE5" s="30" t="s">
        <v>14</v>
      </c>
      <c r="AF5" s="31">
        <v>8</v>
      </c>
      <c r="AG5" s="23">
        <v>1</v>
      </c>
      <c r="AH5" s="78">
        <v>0</v>
      </c>
      <c r="AI5" s="79">
        <v>30.285714285714285</v>
      </c>
      <c r="AJ5" s="78" t="s">
        <v>15</v>
      </c>
      <c r="AK5" s="28"/>
      <c r="AL5" s="44"/>
      <c r="AM5" s="44"/>
      <c r="AN5" s="8">
        <v>62.289515055</v>
      </c>
      <c r="AO5" s="8">
        <v>71.85684805369</v>
      </c>
      <c r="AP5" s="8">
        <v>86.28695057451</v>
      </c>
      <c r="AQ5" s="8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</row>
    <row r="6" spans="1:200" s="1" customFormat="1" ht="12.75" customHeight="1">
      <c r="A6" s="23">
        <v>6</v>
      </c>
      <c r="B6" s="24" t="str">
        <f t="shared" si="0"/>
        <v>UCSF_BR_06</v>
      </c>
      <c r="C6" s="90" t="s">
        <v>108</v>
      </c>
      <c r="D6" s="90" t="str">
        <f t="shared" si="1"/>
        <v>other</v>
      </c>
      <c r="E6" s="25" t="s">
        <v>97</v>
      </c>
      <c r="F6" s="43">
        <v>71.4791</v>
      </c>
      <c r="G6" s="89">
        <v>1</v>
      </c>
      <c r="H6" s="89">
        <v>1</v>
      </c>
      <c r="I6" s="89">
        <v>0</v>
      </c>
      <c r="J6" s="89" t="b">
        <v>1</v>
      </c>
      <c r="K6" s="89">
        <v>1</v>
      </c>
      <c r="L6" s="89" t="s">
        <v>117</v>
      </c>
      <c r="M6" s="69" t="s">
        <v>75</v>
      </c>
      <c r="N6" s="69" t="s">
        <v>75</v>
      </c>
      <c r="O6" s="69" t="s">
        <v>75</v>
      </c>
      <c r="P6" s="69" t="s">
        <v>76</v>
      </c>
      <c r="Q6" s="71">
        <v>7.7</v>
      </c>
      <c r="R6" s="71">
        <v>7.1</v>
      </c>
      <c r="S6" s="72">
        <v>6.46</v>
      </c>
      <c r="T6" s="71"/>
      <c r="U6" s="86">
        <v>40.71456293681</v>
      </c>
      <c r="V6" s="86">
        <v>35.11516108842</v>
      </c>
      <c r="W6" s="86">
        <v>11.09102781801</v>
      </c>
      <c r="X6" s="86"/>
      <c r="Y6" s="28" t="s">
        <v>13</v>
      </c>
      <c r="Z6" s="24">
        <v>0</v>
      </c>
      <c r="AA6" s="82">
        <v>10</v>
      </c>
      <c r="AB6" s="82">
        <v>8</v>
      </c>
      <c r="AC6" s="82">
        <v>3</v>
      </c>
      <c r="AD6" s="29" t="s">
        <v>31</v>
      </c>
      <c r="AE6" s="30" t="s">
        <v>14</v>
      </c>
      <c r="AF6" s="31">
        <v>6.5</v>
      </c>
      <c r="AG6" s="23">
        <v>1</v>
      </c>
      <c r="AH6" s="78">
        <v>1</v>
      </c>
      <c r="AI6" s="79">
        <v>355.7142857142857</v>
      </c>
      <c r="AJ6" s="78"/>
      <c r="AK6" s="28"/>
      <c r="AL6" s="44"/>
      <c r="AM6" s="44"/>
      <c r="AN6" s="8">
        <v>40.71456293681</v>
      </c>
      <c r="AO6" s="8">
        <v>35.11516108842</v>
      </c>
      <c r="AP6" s="8">
        <v>11.09102781801</v>
      </c>
      <c r="AQ6" s="8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</row>
    <row r="7" spans="1:200" s="1" customFormat="1" ht="12.75" customHeight="1">
      <c r="A7" s="23">
        <v>7</v>
      </c>
      <c r="B7" s="24" t="str">
        <f t="shared" si="0"/>
        <v>UCSF_BR_07</v>
      </c>
      <c r="C7" s="90" t="s">
        <v>108</v>
      </c>
      <c r="D7" s="90" t="str">
        <f t="shared" si="1"/>
        <v>other</v>
      </c>
      <c r="E7" s="25" t="s">
        <v>98</v>
      </c>
      <c r="F7" s="43">
        <v>38.8165</v>
      </c>
      <c r="G7" s="89">
        <v>0</v>
      </c>
      <c r="H7" s="89">
        <v>0</v>
      </c>
      <c r="I7" s="89">
        <v>1</v>
      </c>
      <c r="J7" s="89" t="b">
        <v>1</v>
      </c>
      <c r="K7" s="89">
        <v>2</v>
      </c>
      <c r="L7" s="89" t="s">
        <v>119</v>
      </c>
      <c r="M7" s="69" t="s">
        <v>75</v>
      </c>
      <c r="N7" s="69" t="s">
        <v>75</v>
      </c>
      <c r="O7" s="69" t="s">
        <v>75</v>
      </c>
      <c r="P7" s="69" t="s">
        <v>76</v>
      </c>
      <c r="Q7" s="71">
        <v>8</v>
      </c>
      <c r="R7" s="71">
        <v>7.5</v>
      </c>
      <c r="S7" s="72">
        <v>5.4</v>
      </c>
      <c r="T7" s="71"/>
      <c r="U7" s="86">
        <v>41.86647943926</v>
      </c>
      <c r="V7" s="86">
        <v>40.96274408884</v>
      </c>
      <c r="W7" s="86">
        <v>7.07761229574</v>
      </c>
      <c r="X7" s="86"/>
      <c r="Y7" s="28" t="s">
        <v>13</v>
      </c>
      <c r="Z7" s="24">
        <v>0</v>
      </c>
      <c r="AA7" s="82">
        <v>5</v>
      </c>
      <c r="AB7" s="82">
        <v>5</v>
      </c>
      <c r="AC7" s="82">
        <v>4</v>
      </c>
      <c r="AD7" s="29" t="s">
        <v>31</v>
      </c>
      <c r="AE7" s="30" t="s">
        <v>14</v>
      </c>
      <c r="AF7" s="31">
        <v>1.5</v>
      </c>
      <c r="AG7" s="24">
        <v>0</v>
      </c>
      <c r="AH7" s="78">
        <v>1</v>
      </c>
      <c r="AI7" s="79">
        <v>428.85714285714283</v>
      </c>
      <c r="AJ7" s="78"/>
      <c r="AK7" s="28"/>
      <c r="AL7" s="44"/>
      <c r="AM7" s="44"/>
      <c r="AN7" s="8">
        <v>41.86647943926</v>
      </c>
      <c r="AO7" s="8">
        <v>40.96274408884</v>
      </c>
      <c r="AP7" s="8">
        <v>7.07761229574</v>
      </c>
      <c r="AQ7" s="8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</row>
    <row r="8" spans="1:200" s="1" customFormat="1" ht="12.75" customHeight="1">
      <c r="A8" s="23">
        <v>8</v>
      </c>
      <c r="B8" s="24" t="str">
        <f t="shared" si="0"/>
        <v>UCSF_BR_08</v>
      </c>
      <c r="C8" s="90" t="s">
        <v>109</v>
      </c>
      <c r="D8" s="90" t="str">
        <f t="shared" si="1"/>
        <v>other</v>
      </c>
      <c r="E8" s="25" t="s">
        <v>97</v>
      </c>
      <c r="F8" s="43">
        <v>47.293</v>
      </c>
      <c r="G8" s="89">
        <v>1</v>
      </c>
      <c r="H8" s="89">
        <v>1</v>
      </c>
      <c r="I8" s="89">
        <v>1</v>
      </c>
      <c r="J8" s="89" t="b">
        <v>1</v>
      </c>
      <c r="K8" s="89">
        <v>2</v>
      </c>
      <c r="L8" s="89" t="s">
        <v>119</v>
      </c>
      <c r="M8" s="69" t="s">
        <v>75</v>
      </c>
      <c r="N8" s="69" t="s">
        <v>75</v>
      </c>
      <c r="O8" s="69" t="s">
        <v>76</v>
      </c>
      <c r="P8" s="69" t="s">
        <v>75</v>
      </c>
      <c r="Q8" s="71">
        <v>7.9</v>
      </c>
      <c r="R8" s="71">
        <v>6.5</v>
      </c>
      <c r="S8" s="71"/>
      <c r="T8" s="71">
        <v>6.32</v>
      </c>
      <c r="U8" s="86">
        <v>42.16904291544</v>
      </c>
      <c r="V8" s="86">
        <v>8.76840819204</v>
      </c>
      <c r="W8" s="86"/>
      <c r="X8" s="86">
        <v>4.26752929148</v>
      </c>
      <c r="Y8" s="28" t="s">
        <v>5</v>
      </c>
      <c r="Z8" s="24">
        <v>1</v>
      </c>
      <c r="AA8" s="82">
        <v>10</v>
      </c>
      <c r="AB8" s="82">
        <v>0</v>
      </c>
      <c r="AC8" s="82">
        <v>1</v>
      </c>
      <c r="AD8" s="29" t="s">
        <v>31</v>
      </c>
      <c r="AE8" s="30" t="s">
        <v>14</v>
      </c>
      <c r="AF8" s="24">
        <v>6</v>
      </c>
      <c r="AG8" s="23">
        <v>1</v>
      </c>
      <c r="AH8" s="78">
        <v>1</v>
      </c>
      <c r="AI8" s="79">
        <v>356</v>
      </c>
      <c r="AJ8" s="78"/>
      <c r="AK8" s="28"/>
      <c r="AL8" s="44"/>
      <c r="AM8" s="44"/>
      <c r="AN8" s="8">
        <v>42.16904291544</v>
      </c>
      <c r="AO8" s="8">
        <v>8.76840819204</v>
      </c>
      <c r="AP8" s="8"/>
      <c r="AQ8" s="8">
        <v>4.26752929148</v>
      </c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</row>
    <row r="9" spans="1:200" s="1" customFormat="1" ht="12.75" customHeight="1">
      <c r="A9" s="23">
        <v>9</v>
      </c>
      <c r="B9" s="24" t="str">
        <f t="shared" si="0"/>
        <v>UCSF_BR_09</v>
      </c>
      <c r="C9" s="90" t="s">
        <v>110</v>
      </c>
      <c r="D9" s="90" t="str">
        <f t="shared" si="1"/>
        <v>other</v>
      </c>
      <c r="E9" s="25" t="s">
        <v>97</v>
      </c>
      <c r="F9" s="43">
        <v>50.2307</v>
      </c>
      <c r="G9" s="89">
        <v>0</v>
      </c>
      <c r="H9" s="89">
        <v>0</v>
      </c>
      <c r="I9" s="89">
        <v>0</v>
      </c>
      <c r="J9" s="89" t="b">
        <v>1</v>
      </c>
      <c r="K9" s="89">
        <v>3</v>
      </c>
      <c r="L9" s="89" t="s">
        <v>118</v>
      </c>
      <c r="M9" s="69" t="s">
        <v>75</v>
      </c>
      <c r="N9" s="69" t="s">
        <v>76</v>
      </c>
      <c r="O9" s="69" t="s">
        <v>75</v>
      </c>
      <c r="P9" s="69" t="s">
        <v>76</v>
      </c>
      <c r="Q9" s="71">
        <v>6.4</v>
      </c>
      <c r="R9" s="73"/>
      <c r="S9" s="71">
        <v>6.4</v>
      </c>
      <c r="T9" s="71"/>
      <c r="U9" s="86">
        <v>29.86578365365</v>
      </c>
      <c r="V9" s="86"/>
      <c r="W9" s="86">
        <v>20.04730222075</v>
      </c>
      <c r="X9" s="86"/>
      <c r="Y9" s="28"/>
      <c r="Z9" s="24">
        <v>0</v>
      </c>
      <c r="AA9" s="82">
        <v>10</v>
      </c>
      <c r="AB9" s="83">
        <v>8</v>
      </c>
      <c r="AC9" s="82">
        <v>3</v>
      </c>
      <c r="AD9" s="29" t="s">
        <v>29</v>
      </c>
      <c r="AE9" s="30" t="s">
        <v>14</v>
      </c>
      <c r="AF9" s="31">
        <v>6</v>
      </c>
      <c r="AG9" s="24">
        <v>1</v>
      </c>
      <c r="AH9" s="78">
        <v>0</v>
      </c>
      <c r="AI9" s="79">
        <v>26.714285714285715</v>
      </c>
      <c r="AJ9" s="78" t="s">
        <v>32</v>
      </c>
      <c r="AK9" s="28"/>
      <c r="AL9" s="44"/>
      <c r="AM9" s="44"/>
      <c r="AN9" s="8">
        <v>29.86578365365</v>
      </c>
      <c r="AO9" s="8"/>
      <c r="AP9" s="8">
        <v>20.04730222075</v>
      </c>
      <c r="AQ9" s="8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</row>
    <row r="10" spans="1:200" s="1" customFormat="1" ht="12.75" customHeight="1">
      <c r="A10" s="23">
        <v>11</v>
      </c>
      <c r="B10" s="24" t="str">
        <f aca="true" t="shared" si="2" ref="B10:B63">CONCATENATE("UCSF_BR_",A10)</f>
        <v>UCSF_BR_11</v>
      </c>
      <c r="C10" s="90" t="s">
        <v>106</v>
      </c>
      <c r="D10" s="90" t="str">
        <f t="shared" si="1"/>
        <v>caucasian</v>
      </c>
      <c r="E10" s="25" t="s">
        <v>97</v>
      </c>
      <c r="F10" s="43">
        <v>46.937</v>
      </c>
      <c r="G10" s="89">
        <v>1</v>
      </c>
      <c r="H10" s="89">
        <v>0</v>
      </c>
      <c r="I10" s="89">
        <v>1</v>
      </c>
      <c r="J10" s="89" t="b">
        <v>1</v>
      </c>
      <c r="K10" s="89">
        <v>2</v>
      </c>
      <c r="L10" s="89" t="s">
        <v>119</v>
      </c>
      <c r="M10" s="69" t="s">
        <v>75</v>
      </c>
      <c r="N10" s="69" t="s">
        <v>75</v>
      </c>
      <c r="O10" s="69" t="s">
        <v>75</v>
      </c>
      <c r="P10" s="69" t="s">
        <v>75</v>
      </c>
      <c r="Q10" s="71">
        <v>7.5</v>
      </c>
      <c r="R10" s="71">
        <v>6</v>
      </c>
      <c r="S10" s="71">
        <v>4.25</v>
      </c>
      <c r="T10" s="71">
        <v>0</v>
      </c>
      <c r="U10" s="86">
        <v>46.44052728504</v>
      </c>
      <c r="V10" s="86">
        <v>4.9932861265</v>
      </c>
      <c r="W10" s="86">
        <v>0.86715087781</v>
      </c>
      <c r="X10" s="86">
        <v>0.22445068331</v>
      </c>
      <c r="Y10" s="28" t="s">
        <v>5</v>
      </c>
      <c r="Z10" s="24">
        <v>1</v>
      </c>
      <c r="AA10" s="82">
        <v>9</v>
      </c>
      <c r="AB10" s="82">
        <v>1</v>
      </c>
      <c r="AC10" s="82">
        <v>2</v>
      </c>
      <c r="AD10" s="29" t="s">
        <v>31</v>
      </c>
      <c r="AE10" s="30" t="s">
        <v>12</v>
      </c>
      <c r="AF10" s="31">
        <v>0</v>
      </c>
      <c r="AG10" s="24">
        <v>0</v>
      </c>
      <c r="AH10" s="78">
        <v>1</v>
      </c>
      <c r="AI10" s="79">
        <v>337.14285714285717</v>
      </c>
      <c r="AJ10" s="78"/>
      <c r="AK10" s="28"/>
      <c r="AL10" s="44"/>
      <c r="AM10" s="44"/>
      <c r="AN10" s="8">
        <v>46.44052728504</v>
      </c>
      <c r="AO10" s="8">
        <v>4.9932861265</v>
      </c>
      <c r="AP10" s="8">
        <v>0.86715087781</v>
      </c>
      <c r="AQ10" s="8">
        <v>0.22445068331</v>
      </c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</row>
    <row r="11" spans="1:200" s="1" customFormat="1" ht="12.75" customHeight="1">
      <c r="A11" s="23">
        <v>12</v>
      </c>
      <c r="B11" s="24" t="str">
        <f t="shared" si="2"/>
        <v>UCSF_BR_12</v>
      </c>
      <c r="C11" s="90" t="s">
        <v>106</v>
      </c>
      <c r="D11" s="90" t="str">
        <f t="shared" si="1"/>
        <v>caucasian</v>
      </c>
      <c r="E11" s="25" t="s">
        <v>97</v>
      </c>
      <c r="F11" s="43">
        <v>48.7864</v>
      </c>
      <c r="G11" s="89"/>
      <c r="H11" s="89"/>
      <c r="I11" s="89"/>
      <c r="J11" s="89" t="b">
        <v>0</v>
      </c>
      <c r="K11" s="89"/>
      <c r="L11" s="89"/>
      <c r="M11" s="69" t="s">
        <v>75</v>
      </c>
      <c r="N11" s="69" t="s">
        <v>75</v>
      </c>
      <c r="O11" s="69" t="s">
        <v>75</v>
      </c>
      <c r="P11" s="69" t="s">
        <v>75</v>
      </c>
      <c r="Q11" s="71">
        <v>12.7</v>
      </c>
      <c r="R11" s="71">
        <v>12.9</v>
      </c>
      <c r="S11" s="71">
        <v>3.3</v>
      </c>
      <c r="T11" s="71">
        <v>1.71</v>
      </c>
      <c r="U11" s="86">
        <v>137.4657414081</v>
      </c>
      <c r="V11" s="86">
        <v>80.9288652225</v>
      </c>
      <c r="W11" s="86">
        <v>2.31</v>
      </c>
      <c r="X11" s="86">
        <v>2.2704639148</v>
      </c>
      <c r="Y11" s="28" t="s">
        <v>5</v>
      </c>
      <c r="Z11" s="24">
        <v>1</v>
      </c>
      <c r="AA11" s="82">
        <v>11</v>
      </c>
      <c r="AB11" s="82"/>
      <c r="AC11" s="82"/>
      <c r="AD11" s="29" t="s">
        <v>9</v>
      </c>
      <c r="AE11" s="30" t="s">
        <v>14</v>
      </c>
      <c r="AF11" s="31"/>
      <c r="AG11" s="24">
        <v>1</v>
      </c>
      <c r="AH11" s="78">
        <v>0</v>
      </c>
      <c r="AI11" s="79">
        <v>114.85714285714286</v>
      </c>
      <c r="AJ11" s="78" t="s">
        <v>16</v>
      </c>
      <c r="AK11" s="28"/>
      <c r="AL11" s="44"/>
      <c r="AM11" s="44"/>
      <c r="AN11" s="8">
        <v>137.4657414081</v>
      </c>
      <c r="AO11" s="8">
        <v>80.9288652225</v>
      </c>
      <c r="AP11" s="8">
        <v>2.31</v>
      </c>
      <c r="AQ11" s="8">
        <v>2.2704639148</v>
      </c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</row>
    <row r="12" spans="1:200" s="1" customFormat="1" ht="12.75" customHeight="1">
      <c r="A12" s="23">
        <v>13</v>
      </c>
      <c r="B12" s="24" t="str">
        <f t="shared" si="2"/>
        <v>UCSF_BR_13</v>
      </c>
      <c r="C12" s="90" t="s">
        <v>110</v>
      </c>
      <c r="D12" s="90" t="str">
        <f t="shared" si="1"/>
        <v>other</v>
      </c>
      <c r="E12" s="25" t="s">
        <v>98</v>
      </c>
      <c r="F12" s="43">
        <v>51.3723</v>
      </c>
      <c r="G12" s="89">
        <v>0</v>
      </c>
      <c r="H12" s="89">
        <v>0</v>
      </c>
      <c r="I12" s="89">
        <v>1</v>
      </c>
      <c r="J12" s="89" t="b">
        <v>1</v>
      </c>
      <c r="K12" s="89">
        <v>2</v>
      </c>
      <c r="L12" s="89" t="s">
        <v>119</v>
      </c>
      <c r="M12" s="69" t="s">
        <v>75</v>
      </c>
      <c r="N12" s="69" t="s">
        <v>76</v>
      </c>
      <c r="O12" s="69" t="s">
        <v>75</v>
      </c>
      <c r="P12" s="69" t="s">
        <v>76</v>
      </c>
      <c r="Q12" s="71">
        <v>9.11</v>
      </c>
      <c r="R12" s="73"/>
      <c r="S12" s="71">
        <v>7.42</v>
      </c>
      <c r="T12" s="71"/>
      <c r="U12" s="86">
        <v>66.7139534836</v>
      </c>
      <c r="V12" s="86"/>
      <c r="W12" s="86">
        <v>9.1857908275</v>
      </c>
      <c r="X12" s="86"/>
      <c r="Y12" s="28" t="s">
        <v>4</v>
      </c>
      <c r="Z12" s="24">
        <v>0</v>
      </c>
      <c r="AA12" s="82">
        <v>10</v>
      </c>
      <c r="AB12" s="82">
        <v>0</v>
      </c>
      <c r="AC12" s="82">
        <v>1</v>
      </c>
      <c r="AD12" s="29" t="s">
        <v>31</v>
      </c>
      <c r="AE12" s="30" t="s">
        <v>14</v>
      </c>
      <c r="AF12" s="27">
        <v>5</v>
      </c>
      <c r="AG12" s="24">
        <v>1</v>
      </c>
      <c r="AH12" s="78">
        <v>0</v>
      </c>
      <c r="AI12" s="79">
        <v>109.85714285714286</v>
      </c>
      <c r="AJ12" s="78" t="s">
        <v>16</v>
      </c>
      <c r="AK12" s="28"/>
      <c r="AL12" s="44"/>
      <c r="AM12" s="44"/>
      <c r="AN12" s="8">
        <v>66.7139534836</v>
      </c>
      <c r="AO12" s="8"/>
      <c r="AP12" s="8">
        <v>9.1857908275</v>
      </c>
      <c r="AQ12" s="8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</row>
    <row r="13" spans="1:200" s="1" customFormat="1" ht="12.75" customHeight="1">
      <c r="A13" s="23">
        <v>14</v>
      </c>
      <c r="B13" s="24" t="str">
        <f t="shared" si="2"/>
        <v>UCSF_BR_14</v>
      </c>
      <c r="C13" s="90" t="s">
        <v>107</v>
      </c>
      <c r="D13" s="90" t="str">
        <f t="shared" si="1"/>
        <v>other</v>
      </c>
      <c r="E13" s="25" t="s">
        <v>97</v>
      </c>
      <c r="F13" s="43">
        <v>60.885</v>
      </c>
      <c r="G13" s="89">
        <v>1</v>
      </c>
      <c r="H13" s="89">
        <v>1</v>
      </c>
      <c r="I13" s="89">
        <v>1</v>
      </c>
      <c r="J13" s="89" t="b">
        <v>1</v>
      </c>
      <c r="K13" s="89">
        <v>2</v>
      </c>
      <c r="L13" s="89" t="s">
        <v>119</v>
      </c>
      <c r="M13" s="69" t="s">
        <v>75</v>
      </c>
      <c r="N13" s="69" t="s">
        <v>75</v>
      </c>
      <c r="O13" s="69" t="s">
        <v>75</v>
      </c>
      <c r="P13" s="69" t="s">
        <v>76</v>
      </c>
      <c r="Q13" s="71">
        <v>8.5</v>
      </c>
      <c r="R13" s="71">
        <v>8</v>
      </c>
      <c r="S13" s="71">
        <v>7.2</v>
      </c>
      <c r="T13" s="71"/>
      <c r="U13" s="86">
        <v>41.2097159529</v>
      </c>
      <c r="V13" s="86">
        <v>3.14033202728</v>
      </c>
      <c r="W13" s="86">
        <v>0.25510253874</v>
      </c>
      <c r="X13" s="86"/>
      <c r="Y13" s="28" t="s">
        <v>37</v>
      </c>
      <c r="Z13" s="24">
        <v>0</v>
      </c>
      <c r="AA13" s="82">
        <v>9</v>
      </c>
      <c r="AB13" s="82">
        <v>6</v>
      </c>
      <c r="AC13" s="82">
        <v>2</v>
      </c>
      <c r="AD13" s="29" t="s">
        <v>31</v>
      </c>
      <c r="AE13" s="30" t="s">
        <v>14</v>
      </c>
      <c r="AF13" s="24">
        <v>10.5</v>
      </c>
      <c r="AG13" s="23">
        <v>0</v>
      </c>
      <c r="AH13" s="78">
        <v>1</v>
      </c>
      <c r="AI13" s="79">
        <v>240.28571428571428</v>
      </c>
      <c r="AJ13" s="78"/>
      <c r="AK13" s="28"/>
      <c r="AL13" s="44"/>
      <c r="AM13" s="44"/>
      <c r="AN13" s="8">
        <v>41.2097159529</v>
      </c>
      <c r="AO13" s="8">
        <v>3.14033202728</v>
      </c>
      <c r="AP13" s="8">
        <v>0.25510253874</v>
      </c>
      <c r="AQ13" s="8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</row>
    <row r="14" spans="1:200" s="1" customFormat="1" ht="12.75" customHeight="1">
      <c r="A14" s="23">
        <v>15</v>
      </c>
      <c r="B14" s="24" t="str">
        <f t="shared" si="2"/>
        <v>UCSF_BR_15</v>
      </c>
      <c r="C14" s="90" t="s">
        <v>106</v>
      </c>
      <c r="D14" s="90" t="str">
        <f t="shared" si="1"/>
        <v>caucasian</v>
      </c>
      <c r="E14" s="25" t="s">
        <v>98</v>
      </c>
      <c r="F14" s="43">
        <v>44.104</v>
      </c>
      <c r="G14" s="89">
        <v>1</v>
      </c>
      <c r="H14" s="89">
        <v>1</v>
      </c>
      <c r="I14" s="89">
        <v>0</v>
      </c>
      <c r="J14" s="89" t="b">
        <v>1</v>
      </c>
      <c r="K14" s="89">
        <v>1</v>
      </c>
      <c r="L14" s="89" t="s">
        <v>117</v>
      </c>
      <c r="M14" s="69" t="s">
        <v>75</v>
      </c>
      <c r="N14" s="69" t="s">
        <v>75</v>
      </c>
      <c r="O14" s="69" t="s">
        <v>75</v>
      </c>
      <c r="P14" s="69" t="s">
        <v>76</v>
      </c>
      <c r="Q14" s="71">
        <v>3.16</v>
      </c>
      <c r="R14" s="71">
        <v>3.83</v>
      </c>
      <c r="S14" s="72">
        <v>2.23</v>
      </c>
      <c r="T14" s="71"/>
      <c r="U14" s="86">
        <v>7.68768309575</v>
      </c>
      <c r="V14" s="86">
        <v>7.62143553724</v>
      </c>
      <c r="W14" s="86">
        <v>2.99794921496</v>
      </c>
      <c r="X14" s="86"/>
      <c r="Y14" s="28" t="s">
        <v>13</v>
      </c>
      <c r="Z14" s="24">
        <v>0</v>
      </c>
      <c r="AA14" s="82">
        <v>4</v>
      </c>
      <c r="AB14" s="82">
        <v>2.5</v>
      </c>
      <c r="AC14" s="82">
        <v>3</v>
      </c>
      <c r="AD14" s="29" t="s">
        <v>31</v>
      </c>
      <c r="AE14" s="30" t="s">
        <v>14</v>
      </c>
      <c r="AF14" s="31">
        <v>0.6</v>
      </c>
      <c r="AG14" s="24">
        <v>1</v>
      </c>
      <c r="AH14" s="78">
        <v>1</v>
      </c>
      <c r="AI14" s="79">
        <v>434.14285714285717</v>
      </c>
      <c r="AJ14" s="78"/>
      <c r="AK14" s="28"/>
      <c r="AL14" s="44"/>
      <c r="AM14" s="44"/>
      <c r="AN14" s="8">
        <v>7.68768309575</v>
      </c>
      <c r="AO14" s="8">
        <v>7.62143553724</v>
      </c>
      <c r="AP14" s="8">
        <v>2.99794921496</v>
      </c>
      <c r="AQ14" s="8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</row>
    <row r="15" spans="1:200" s="1" customFormat="1" ht="12.75" customHeight="1">
      <c r="A15" s="23">
        <v>17</v>
      </c>
      <c r="B15" s="24" t="str">
        <f t="shared" si="2"/>
        <v>UCSF_BR_17</v>
      </c>
      <c r="C15" s="90" t="s">
        <v>106</v>
      </c>
      <c r="D15" s="90" t="str">
        <f t="shared" si="1"/>
        <v>caucasian</v>
      </c>
      <c r="E15" s="25" t="s">
        <v>97</v>
      </c>
      <c r="F15" s="43">
        <v>48.4169</v>
      </c>
      <c r="G15" s="89"/>
      <c r="H15" s="89"/>
      <c r="I15" s="89"/>
      <c r="J15" s="89" t="b">
        <v>0</v>
      </c>
      <c r="K15" s="89"/>
      <c r="L15" s="89"/>
      <c r="M15" s="69" t="s">
        <v>75</v>
      </c>
      <c r="N15" s="69" t="s">
        <v>76</v>
      </c>
      <c r="O15" s="69" t="s">
        <v>75</v>
      </c>
      <c r="P15" s="69" t="s">
        <v>76</v>
      </c>
      <c r="Q15" s="71">
        <v>5.21</v>
      </c>
      <c r="R15" s="73"/>
      <c r="S15" s="71">
        <v>3.89</v>
      </c>
      <c r="T15" s="71"/>
      <c r="U15" s="86">
        <v>3.11363524997</v>
      </c>
      <c r="V15" s="86"/>
      <c r="W15" s="86">
        <v>1.525878875</v>
      </c>
      <c r="X15" s="86"/>
      <c r="Y15" s="28" t="s">
        <v>13</v>
      </c>
      <c r="Z15" s="24">
        <v>0</v>
      </c>
      <c r="AA15" s="82">
        <v>6.8</v>
      </c>
      <c r="AB15" s="82">
        <v>5</v>
      </c>
      <c r="AC15" s="82">
        <v>3</v>
      </c>
      <c r="AD15" s="29" t="s">
        <v>38</v>
      </c>
      <c r="AE15" s="30" t="s">
        <v>39</v>
      </c>
      <c r="AF15" s="24">
        <v>6.8</v>
      </c>
      <c r="AG15" s="23">
        <v>1</v>
      </c>
      <c r="AH15" s="78">
        <v>0</v>
      </c>
      <c r="AI15" s="79">
        <v>23</v>
      </c>
      <c r="AJ15" s="78" t="s">
        <v>15</v>
      </c>
      <c r="AK15" s="28"/>
      <c r="AL15" s="44"/>
      <c r="AM15" s="44"/>
      <c r="AN15" s="8">
        <v>3.11363524997</v>
      </c>
      <c r="AO15" s="8"/>
      <c r="AP15" s="8">
        <v>1.525878875</v>
      </c>
      <c r="AQ15" s="8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</row>
    <row r="16" spans="1:200" s="1" customFormat="1" ht="12.75" customHeight="1">
      <c r="A16" s="23">
        <v>18</v>
      </c>
      <c r="B16" s="24" t="str">
        <f t="shared" si="2"/>
        <v>UCSF_BR_18</v>
      </c>
      <c r="C16" s="90" t="s">
        <v>110</v>
      </c>
      <c r="D16" s="90" t="str">
        <f t="shared" si="1"/>
        <v>other</v>
      </c>
      <c r="E16" s="25" t="s">
        <v>97</v>
      </c>
      <c r="F16" s="43">
        <v>72.4271</v>
      </c>
      <c r="G16" s="89">
        <v>1</v>
      </c>
      <c r="H16" s="89">
        <v>0</v>
      </c>
      <c r="I16" s="89">
        <v>0</v>
      </c>
      <c r="J16" s="89" t="b">
        <v>1</v>
      </c>
      <c r="K16" s="89">
        <v>1</v>
      </c>
      <c r="L16" s="89" t="s">
        <v>117</v>
      </c>
      <c r="M16" s="69" t="s">
        <v>75</v>
      </c>
      <c r="N16" s="69" t="s">
        <v>76</v>
      </c>
      <c r="O16" s="69" t="s">
        <v>75</v>
      </c>
      <c r="P16" s="69" t="s">
        <v>76</v>
      </c>
      <c r="Q16" s="71">
        <v>7.1</v>
      </c>
      <c r="R16" s="73"/>
      <c r="S16" s="71">
        <v>6.5</v>
      </c>
      <c r="T16" s="71"/>
      <c r="U16" s="86">
        <v>26.4776126408</v>
      </c>
      <c r="V16" s="86"/>
      <c r="W16" s="86">
        <v>3.308593792</v>
      </c>
      <c r="X16" s="86"/>
      <c r="Y16" s="28" t="s">
        <v>13</v>
      </c>
      <c r="Z16" s="24">
        <v>0</v>
      </c>
      <c r="AA16" s="82">
        <v>8</v>
      </c>
      <c r="AB16" s="82">
        <v>0</v>
      </c>
      <c r="AC16" s="82">
        <v>1</v>
      </c>
      <c r="AD16" s="29" t="s">
        <v>2</v>
      </c>
      <c r="AE16" s="30" t="s">
        <v>14</v>
      </c>
      <c r="AF16" s="31">
        <v>6</v>
      </c>
      <c r="AG16" s="23">
        <v>1</v>
      </c>
      <c r="AH16" s="78">
        <v>1</v>
      </c>
      <c r="AI16" s="79">
        <v>399</v>
      </c>
      <c r="AJ16" s="78"/>
      <c r="AK16" s="28"/>
      <c r="AL16" s="44"/>
      <c r="AM16" s="44"/>
      <c r="AN16" s="8">
        <v>26.4776126408</v>
      </c>
      <c r="AO16" s="8"/>
      <c r="AP16" s="8">
        <v>3.308593792</v>
      </c>
      <c r="AQ16" s="8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</row>
    <row r="17" spans="1:200" s="1" customFormat="1" ht="12.75" customHeight="1">
      <c r="A17" s="23">
        <v>19</v>
      </c>
      <c r="B17" s="24" t="str">
        <f t="shared" si="2"/>
        <v>UCSF_BR_19</v>
      </c>
      <c r="C17" s="90" t="s">
        <v>106</v>
      </c>
      <c r="D17" s="90" t="str">
        <f t="shared" si="1"/>
        <v>caucasian</v>
      </c>
      <c r="E17" s="25" t="s">
        <v>97</v>
      </c>
      <c r="F17" s="43">
        <v>58.6139</v>
      </c>
      <c r="G17" s="89"/>
      <c r="H17" s="89"/>
      <c r="I17" s="89"/>
      <c r="J17" s="89" t="b">
        <v>0</v>
      </c>
      <c r="K17" s="89"/>
      <c r="L17" s="89"/>
      <c r="M17" s="69" t="s">
        <v>75</v>
      </c>
      <c r="N17" s="69" t="s">
        <v>75</v>
      </c>
      <c r="O17" s="69" t="s">
        <v>75</v>
      </c>
      <c r="P17" s="69" t="s">
        <v>75</v>
      </c>
      <c r="Q17" s="71">
        <v>2.8</v>
      </c>
      <c r="R17" s="71">
        <v>2.49</v>
      </c>
      <c r="S17" s="71">
        <v>1.8</v>
      </c>
      <c r="T17" s="71">
        <v>1.4</v>
      </c>
      <c r="U17" s="86">
        <v>6.8554686096</v>
      </c>
      <c r="V17" s="86">
        <v>4.7265624032</v>
      </c>
      <c r="W17" s="86">
        <v>2.2058105017</v>
      </c>
      <c r="X17" s="86">
        <v>1.1340331799</v>
      </c>
      <c r="Y17" s="28" t="s">
        <v>5</v>
      </c>
      <c r="Z17" s="24">
        <v>1</v>
      </c>
      <c r="AA17" s="82">
        <v>6</v>
      </c>
      <c r="AB17" s="82"/>
      <c r="AC17" s="82"/>
      <c r="AD17" s="29" t="s">
        <v>31</v>
      </c>
      <c r="AE17" s="30" t="s">
        <v>14</v>
      </c>
      <c r="AF17" s="24">
        <v>1.7</v>
      </c>
      <c r="AG17" s="23">
        <v>0</v>
      </c>
      <c r="AH17" s="78">
        <v>1</v>
      </c>
      <c r="AI17" s="79">
        <v>317</v>
      </c>
      <c r="AJ17" s="78"/>
      <c r="AK17" s="28"/>
      <c r="AL17" s="44"/>
      <c r="AM17" s="44"/>
      <c r="AN17" s="8">
        <v>6.8554686096</v>
      </c>
      <c r="AO17" s="8">
        <v>4.7265624032</v>
      </c>
      <c r="AP17" s="8">
        <v>2.2058105017</v>
      </c>
      <c r="AQ17" s="8">
        <v>1.1340331799</v>
      </c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</row>
    <row r="18" spans="1:200" s="1" customFormat="1" ht="12.75" customHeight="1">
      <c r="A18" s="23">
        <v>20</v>
      </c>
      <c r="B18" s="24" t="str">
        <f t="shared" si="2"/>
        <v>UCSF_BR_20</v>
      </c>
      <c r="C18" s="90" t="s">
        <v>106</v>
      </c>
      <c r="D18" s="90" t="str">
        <f t="shared" si="1"/>
        <v>caucasian</v>
      </c>
      <c r="E18" s="25" t="s">
        <v>97</v>
      </c>
      <c r="F18" s="43">
        <v>56.2087</v>
      </c>
      <c r="G18" s="89">
        <v>0</v>
      </c>
      <c r="H18" s="89">
        <v>0</v>
      </c>
      <c r="I18" s="89">
        <v>1</v>
      </c>
      <c r="J18" s="89" t="b">
        <v>1</v>
      </c>
      <c r="K18" s="89">
        <v>2</v>
      </c>
      <c r="L18" s="89" t="s">
        <v>119</v>
      </c>
      <c r="M18" s="69" t="s">
        <v>75</v>
      </c>
      <c r="N18" s="69" t="s">
        <v>75</v>
      </c>
      <c r="O18" s="69" t="s">
        <v>75</v>
      </c>
      <c r="P18" s="69" t="s">
        <v>76</v>
      </c>
      <c r="Q18" s="71">
        <v>5.12</v>
      </c>
      <c r="R18" s="71">
        <v>3.45</v>
      </c>
      <c r="S18" s="72">
        <v>1.6</v>
      </c>
      <c r="T18" s="71"/>
      <c r="U18" s="86">
        <v>5.21378173169</v>
      </c>
      <c r="V18" s="86">
        <v>2.05762939193</v>
      </c>
      <c r="W18" s="86">
        <v>1.4337158185</v>
      </c>
      <c r="X18" s="86"/>
      <c r="Y18" s="28" t="s">
        <v>13</v>
      </c>
      <c r="Z18" s="24">
        <v>0</v>
      </c>
      <c r="AA18" s="82">
        <v>4</v>
      </c>
      <c r="AB18" s="82">
        <v>2</v>
      </c>
      <c r="AC18" s="82">
        <v>2</v>
      </c>
      <c r="AD18" s="29" t="s">
        <v>30</v>
      </c>
      <c r="AE18" s="30" t="s">
        <v>12</v>
      </c>
      <c r="AF18" s="31">
        <v>1.4</v>
      </c>
      <c r="AG18" s="23">
        <v>0</v>
      </c>
      <c r="AH18" s="78">
        <v>1</v>
      </c>
      <c r="AI18" s="79">
        <v>367.42857142857144</v>
      </c>
      <c r="AJ18" s="78"/>
      <c r="AK18" s="28"/>
      <c r="AL18" s="44"/>
      <c r="AM18" s="44"/>
      <c r="AN18" s="8">
        <v>5.21378173169</v>
      </c>
      <c r="AO18" s="8">
        <v>2.05762939193</v>
      </c>
      <c r="AP18" s="8">
        <v>1.4337158185</v>
      </c>
      <c r="AQ18" s="8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</row>
    <row r="19" spans="1:200" s="1" customFormat="1" ht="12.75" customHeight="1">
      <c r="A19" s="23">
        <v>21</v>
      </c>
      <c r="B19" s="24" t="str">
        <f t="shared" si="2"/>
        <v>UCSF_BR_21</v>
      </c>
      <c r="C19" s="90" t="s">
        <v>106</v>
      </c>
      <c r="D19" s="90" t="str">
        <f t="shared" si="1"/>
        <v>caucasian</v>
      </c>
      <c r="E19" s="25" t="s">
        <v>97</v>
      </c>
      <c r="F19" s="43">
        <v>33.6742</v>
      </c>
      <c r="G19" s="89">
        <v>0</v>
      </c>
      <c r="H19" s="89">
        <v>1</v>
      </c>
      <c r="I19" s="89">
        <v>1</v>
      </c>
      <c r="J19" s="89" t="b">
        <v>1</v>
      </c>
      <c r="K19" s="89">
        <v>2</v>
      </c>
      <c r="L19" s="89" t="s">
        <v>119</v>
      </c>
      <c r="M19" s="69" t="s">
        <v>75</v>
      </c>
      <c r="N19" s="69" t="s">
        <v>75</v>
      </c>
      <c r="O19" s="69" t="s">
        <v>75</v>
      </c>
      <c r="P19" s="69" t="s">
        <v>75</v>
      </c>
      <c r="Q19" s="71">
        <v>5.8</v>
      </c>
      <c r="R19" s="71">
        <v>5.34</v>
      </c>
      <c r="S19" s="72">
        <v>4.69</v>
      </c>
      <c r="T19" s="71">
        <v>2.21</v>
      </c>
      <c r="U19" s="86">
        <v>27.35144259</v>
      </c>
      <c r="V19" s="86">
        <v>3.9748535106</v>
      </c>
      <c r="W19" s="86">
        <v>0.89187011606</v>
      </c>
      <c r="X19" s="86">
        <v>0.04647216791</v>
      </c>
      <c r="Y19" s="28" t="s">
        <v>5</v>
      </c>
      <c r="Z19" s="24">
        <v>1</v>
      </c>
      <c r="AA19" s="82">
        <v>3</v>
      </c>
      <c r="AB19" s="82">
        <v>0</v>
      </c>
      <c r="AC19" s="82">
        <v>1</v>
      </c>
      <c r="AD19" s="34" t="s">
        <v>21</v>
      </c>
      <c r="AE19" s="30" t="s">
        <v>14</v>
      </c>
      <c r="AF19" s="31">
        <v>1.4</v>
      </c>
      <c r="AG19" s="23">
        <v>0</v>
      </c>
      <c r="AH19" s="78">
        <v>1</v>
      </c>
      <c r="AI19" s="79">
        <v>311</v>
      </c>
      <c r="AJ19" s="78"/>
      <c r="AK19" s="28"/>
      <c r="AL19" s="44"/>
      <c r="AM19" s="44"/>
      <c r="AN19" s="8">
        <v>27.35144259</v>
      </c>
      <c r="AO19" s="8">
        <v>3.9748535106</v>
      </c>
      <c r="AP19" s="8">
        <v>0.89187011606</v>
      </c>
      <c r="AQ19" s="8">
        <v>0.04647216791</v>
      </c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</row>
    <row r="20" spans="1:200" s="1" customFormat="1" ht="12.75" customHeight="1">
      <c r="A20" s="23">
        <v>22</v>
      </c>
      <c r="B20" s="24" t="str">
        <f t="shared" si="2"/>
        <v>UCSF_BR_22</v>
      </c>
      <c r="C20" s="90" t="s">
        <v>106</v>
      </c>
      <c r="D20" s="90" t="str">
        <f t="shared" si="1"/>
        <v>caucasian</v>
      </c>
      <c r="E20" s="25" t="s">
        <v>98</v>
      </c>
      <c r="F20" s="43">
        <v>60.4189</v>
      </c>
      <c r="G20" s="89">
        <v>1</v>
      </c>
      <c r="H20" s="89">
        <v>0</v>
      </c>
      <c r="I20" s="89">
        <v>0</v>
      </c>
      <c r="J20" s="89" t="b">
        <v>1</v>
      </c>
      <c r="K20" s="89">
        <v>1</v>
      </c>
      <c r="L20" s="89" t="s">
        <v>117</v>
      </c>
      <c r="M20" s="69" t="s">
        <v>75</v>
      </c>
      <c r="N20" s="69" t="s">
        <v>75</v>
      </c>
      <c r="O20" s="69" t="s">
        <v>75</v>
      </c>
      <c r="P20" s="69" t="s">
        <v>76</v>
      </c>
      <c r="Q20" s="71">
        <v>2.11</v>
      </c>
      <c r="R20" s="71">
        <v>2.11</v>
      </c>
      <c r="S20" s="72">
        <v>2.18</v>
      </c>
      <c r="T20" s="71"/>
      <c r="U20" s="86">
        <v>2.7883300746</v>
      </c>
      <c r="V20" s="86">
        <v>2.63111571933</v>
      </c>
      <c r="W20" s="86">
        <v>1.78769531024</v>
      </c>
      <c r="X20" s="86"/>
      <c r="Y20" s="28" t="s">
        <v>13</v>
      </c>
      <c r="Z20" s="24">
        <v>0</v>
      </c>
      <c r="AA20" s="82">
        <v>3.3</v>
      </c>
      <c r="AB20" s="82">
        <v>2</v>
      </c>
      <c r="AC20" s="82">
        <v>2</v>
      </c>
      <c r="AD20" s="29" t="s">
        <v>31</v>
      </c>
      <c r="AE20" s="30" t="s">
        <v>14</v>
      </c>
      <c r="AF20" s="31">
        <v>1.2</v>
      </c>
      <c r="AG20" s="24">
        <v>0</v>
      </c>
      <c r="AH20" s="78">
        <v>1</v>
      </c>
      <c r="AI20" s="79">
        <v>458.42857142857144</v>
      </c>
      <c r="AJ20" s="78"/>
      <c r="AK20" s="28"/>
      <c r="AL20" s="44"/>
      <c r="AM20" s="44"/>
      <c r="AN20" s="8">
        <v>2.7883300746</v>
      </c>
      <c r="AO20" s="8">
        <v>2.63111571933</v>
      </c>
      <c r="AP20" s="8">
        <v>1.78769531024</v>
      </c>
      <c r="AQ20" s="8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</row>
    <row r="21" spans="1:200" s="1" customFormat="1" ht="12.75" customHeight="1">
      <c r="A21" s="23">
        <v>23</v>
      </c>
      <c r="B21" s="24" t="str">
        <f t="shared" si="2"/>
        <v>UCSF_BR_23</v>
      </c>
      <c r="C21" s="90" t="s">
        <v>106</v>
      </c>
      <c r="D21" s="90" t="str">
        <f t="shared" si="1"/>
        <v>caucasian</v>
      </c>
      <c r="E21" s="25" t="s">
        <v>98</v>
      </c>
      <c r="F21" s="43">
        <v>33</v>
      </c>
      <c r="G21" s="89">
        <v>1</v>
      </c>
      <c r="H21" s="89">
        <v>1</v>
      </c>
      <c r="I21" s="89">
        <v>0</v>
      </c>
      <c r="J21" s="89" t="b">
        <v>1</v>
      </c>
      <c r="K21" s="89">
        <v>1</v>
      </c>
      <c r="L21" s="89" t="s">
        <v>117</v>
      </c>
      <c r="M21" s="69" t="s">
        <v>75</v>
      </c>
      <c r="N21" s="69" t="s">
        <v>75</v>
      </c>
      <c r="O21" s="69" t="s">
        <v>75</v>
      </c>
      <c r="P21" s="69" t="s">
        <v>76</v>
      </c>
      <c r="Q21" s="71">
        <v>6.8</v>
      </c>
      <c r="R21" s="71">
        <v>6.2</v>
      </c>
      <c r="S21" s="72">
        <v>4.5</v>
      </c>
      <c r="T21" s="71"/>
      <c r="U21" s="86">
        <v>43.05423359037</v>
      </c>
      <c r="V21" s="86">
        <v>12.406</v>
      </c>
      <c r="W21" s="86">
        <v>0.269</v>
      </c>
      <c r="X21" s="86"/>
      <c r="Y21" s="28" t="s">
        <v>13</v>
      </c>
      <c r="Z21" s="24">
        <v>0</v>
      </c>
      <c r="AA21" s="82">
        <v>6</v>
      </c>
      <c r="AB21" s="82">
        <v>0</v>
      </c>
      <c r="AC21" s="82">
        <v>1</v>
      </c>
      <c r="AD21" s="29" t="s">
        <v>2</v>
      </c>
      <c r="AE21" s="30" t="s">
        <v>12</v>
      </c>
      <c r="AF21" s="31">
        <v>6</v>
      </c>
      <c r="AG21" s="23">
        <v>1</v>
      </c>
      <c r="AH21" s="78">
        <v>0</v>
      </c>
      <c r="AI21" s="79">
        <v>216.28571428571428</v>
      </c>
      <c r="AJ21" s="78" t="s">
        <v>16</v>
      </c>
      <c r="AK21" s="28"/>
      <c r="AL21" s="44"/>
      <c r="AM21" s="44"/>
      <c r="AN21" s="8">
        <v>43.05423359037</v>
      </c>
      <c r="AO21" s="8">
        <v>12.406</v>
      </c>
      <c r="AP21" s="8">
        <v>0.269</v>
      </c>
      <c r="AQ21" s="8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</row>
    <row r="22" spans="1:200" s="1" customFormat="1" ht="12.75" customHeight="1">
      <c r="A22" s="23">
        <v>24</v>
      </c>
      <c r="B22" s="24" t="str">
        <f t="shared" si="2"/>
        <v>UCSF_BR_24</v>
      </c>
      <c r="C22" s="90" t="s">
        <v>106</v>
      </c>
      <c r="D22" s="90" t="str">
        <f t="shared" si="1"/>
        <v>caucasian</v>
      </c>
      <c r="E22" s="25" t="s">
        <v>97</v>
      </c>
      <c r="F22" s="43">
        <v>54.9617</v>
      </c>
      <c r="G22" s="89"/>
      <c r="H22" s="89"/>
      <c r="I22" s="89"/>
      <c r="J22" s="89" t="b">
        <v>0</v>
      </c>
      <c r="K22" s="89"/>
      <c r="L22" s="89"/>
      <c r="M22" s="69" t="s">
        <v>75</v>
      </c>
      <c r="N22" s="69" t="s">
        <v>75</v>
      </c>
      <c r="O22" s="69" t="s">
        <v>75</v>
      </c>
      <c r="P22" s="69" t="s">
        <v>76</v>
      </c>
      <c r="Q22" s="71">
        <v>9.02</v>
      </c>
      <c r="R22" s="71">
        <v>8.12</v>
      </c>
      <c r="S22" s="71">
        <v>5.13</v>
      </c>
      <c r="T22" s="71"/>
      <c r="U22" s="86">
        <v>11.2423095561</v>
      </c>
      <c r="V22" s="86">
        <v>2.40765380555</v>
      </c>
      <c r="W22" s="86">
        <v>0.5700683477</v>
      </c>
      <c r="X22" s="86"/>
      <c r="Y22" s="28" t="s">
        <v>13</v>
      </c>
      <c r="Z22" s="24">
        <v>0</v>
      </c>
      <c r="AA22" s="82">
        <v>2</v>
      </c>
      <c r="AB22" s="82"/>
      <c r="AC22" s="82"/>
      <c r="AD22" s="29" t="s">
        <v>2</v>
      </c>
      <c r="AE22" s="30" t="s">
        <v>14</v>
      </c>
      <c r="AF22" s="24">
        <v>5.1</v>
      </c>
      <c r="AG22" s="24">
        <v>1</v>
      </c>
      <c r="AH22" s="78">
        <v>1</v>
      </c>
      <c r="AI22" s="79">
        <v>348.85714285714283</v>
      </c>
      <c r="AJ22" s="78"/>
      <c r="AK22" s="28"/>
      <c r="AL22" s="44"/>
      <c r="AM22" s="44"/>
      <c r="AN22" s="8">
        <v>11.2423095561</v>
      </c>
      <c r="AO22" s="8">
        <v>2.40765380555</v>
      </c>
      <c r="AP22" s="8">
        <v>0.5700683477</v>
      </c>
      <c r="AQ22" s="8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  <c r="GN22" s="44"/>
      <c r="GO22" s="44"/>
      <c r="GP22" s="44"/>
      <c r="GQ22" s="44"/>
      <c r="GR22" s="44"/>
    </row>
    <row r="23" spans="1:200" s="1" customFormat="1" ht="12.75" customHeight="1">
      <c r="A23" s="23">
        <v>25</v>
      </c>
      <c r="B23" s="24" t="str">
        <f t="shared" si="2"/>
        <v>UCSF_BR_25</v>
      </c>
      <c r="C23" s="90" t="s">
        <v>106</v>
      </c>
      <c r="D23" s="90" t="str">
        <f t="shared" si="1"/>
        <v>caucasian</v>
      </c>
      <c r="E23" s="25" t="s">
        <v>98</v>
      </c>
      <c r="F23" s="43">
        <v>38.5784</v>
      </c>
      <c r="G23" s="89">
        <v>0</v>
      </c>
      <c r="H23" s="89">
        <v>0</v>
      </c>
      <c r="I23" s="89">
        <v>1</v>
      </c>
      <c r="J23" s="89" t="b">
        <v>1</v>
      </c>
      <c r="K23" s="89">
        <v>2</v>
      </c>
      <c r="L23" s="89" t="s">
        <v>119</v>
      </c>
      <c r="M23" s="69" t="s">
        <v>75</v>
      </c>
      <c r="N23" s="69" t="s">
        <v>75</v>
      </c>
      <c r="O23" s="69" t="s">
        <v>75</v>
      </c>
      <c r="P23" s="69" t="s">
        <v>76</v>
      </c>
      <c r="Q23" s="71">
        <v>6.72</v>
      </c>
      <c r="R23" s="71">
        <v>5.76</v>
      </c>
      <c r="S23" s="71">
        <v>3.35</v>
      </c>
      <c r="T23" s="71"/>
      <c r="U23" s="86">
        <v>71.15284414833</v>
      </c>
      <c r="V23" s="86">
        <v>36.3076171416</v>
      </c>
      <c r="W23" s="86">
        <v>0.5042724603</v>
      </c>
      <c r="X23" s="86"/>
      <c r="Y23" s="28" t="s">
        <v>13</v>
      </c>
      <c r="Z23" s="24">
        <v>0</v>
      </c>
      <c r="AA23" s="82">
        <v>10</v>
      </c>
      <c r="AB23" s="82">
        <v>4</v>
      </c>
      <c r="AC23" s="82">
        <v>2</v>
      </c>
      <c r="AD23" s="29" t="s">
        <v>3</v>
      </c>
      <c r="AE23" s="30" t="s">
        <v>12</v>
      </c>
      <c r="AF23" s="31">
        <v>6.5</v>
      </c>
      <c r="AG23" s="23">
        <v>0</v>
      </c>
      <c r="AH23" s="78">
        <v>1</v>
      </c>
      <c r="AI23" s="79">
        <v>70.28571428571429</v>
      </c>
      <c r="AJ23" s="78"/>
      <c r="AK23" s="28"/>
      <c r="AL23" s="44"/>
      <c r="AM23" s="44"/>
      <c r="AN23" s="8">
        <v>71.15284414833</v>
      </c>
      <c r="AO23" s="8">
        <v>36.3076171416</v>
      </c>
      <c r="AP23" s="8">
        <v>0.5042724603</v>
      </c>
      <c r="AQ23" s="8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  <c r="GN23" s="44"/>
      <c r="GO23" s="44"/>
      <c r="GP23" s="44"/>
      <c r="GQ23" s="44"/>
      <c r="GR23" s="44"/>
    </row>
    <row r="24" spans="1:200" s="1" customFormat="1" ht="12.75" customHeight="1">
      <c r="A24" s="23">
        <v>26</v>
      </c>
      <c r="B24" s="24" t="str">
        <f t="shared" si="2"/>
        <v>UCSF_BR_26</v>
      </c>
      <c r="C24" s="90" t="s">
        <v>106</v>
      </c>
      <c r="D24" s="90" t="str">
        <f t="shared" si="1"/>
        <v>caucasian</v>
      </c>
      <c r="E24" s="25" t="s">
        <v>97</v>
      </c>
      <c r="F24" s="43">
        <v>48.5317</v>
      </c>
      <c r="G24" s="89">
        <v>1</v>
      </c>
      <c r="H24" s="89">
        <v>1</v>
      </c>
      <c r="I24" s="89">
        <v>0</v>
      </c>
      <c r="J24" s="89" t="b">
        <v>1</v>
      </c>
      <c r="K24" s="89">
        <v>1</v>
      </c>
      <c r="L24" s="89" t="s">
        <v>117</v>
      </c>
      <c r="M24" s="69" t="s">
        <v>75</v>
      </c>
      <c r="N24" s="69" t="s">
        <v>75</v>
      </c>
      <c r="O24" s="69" t="s">
        <v>75</v>
      </c>
      <c r="P24" s="69" t="s">
        <v>76</v>
      </c>
      <c r="Q24" s="71">
        <v>3.96</v>
      </c>
      <c r="R24" s="71">
        <v>3</v>
      </c>
      <c r="S24" s="72">
        <v>1.15</v>
      </c>
      <c r="T24" s="71"/>
      <c r="U24" s="86">
        <v>5.77243651614</v>
      </c>
      <c r="V24" s="86">
        <v>2.02796630603</v>
      </c>
      <c r="W24" s="86">
        <v>0.47164306581</v>
      </c>
      <c r="X24" s="86"/>
      <c r="Y24" s="28" t="s">
        <v>13</v>
      </c>
      <c r="Z24" s="24">
        <v>0</v>
      </c>
      <c r="AA24" s="82">
        <v>3</v>
      </c>
      <c r="AB24" s="83">
        <v>1</v>
      </c>
      <c r="AC24" s="82">
        <v>2</v>
      </c>
      <c r="AD24" s="29" t="s">
        <v>31</v>
      </c>
      <c r="AE24" s="30" t="s">
        <v>12</v>
      </c>
      <c r="AF24" s="31">
        <v>0.5</v>
      </c>
      <c r="AG24" s="24">
        <v>1</v>
      </c>
      <c r="AH24" s="78">
        <v>1</v>
      </c>
      <c r="AI24" s="79">
        <v>447.14285714285717</v>
      </c>
      <c r="AJ24" s="78"/>
      <c r="AK24" s="28"/>
      <c r="AL24" s="44"/>
      <c r="AM24" s="44"/>
      <c r="AN24" s="8">
        <v>5.77243651614</v>
      </c>
      <c r="AO24" s="8">
        <v>2.02796630603</v>
      </c>
      <c r="AP24" s="8">
        <v>0.47164306581</v>
      </c>
      <c r="AQ24" s="8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</row>
    <row r="25" spans="1:200" s="1" customFormat="1" ht="12.75">
      <c r="A25" s="23">
        <v>27</v>
      </c>
      <c r="B25" s="24" t="str">
        <f t="shared" si="2"/>
        <v>UCSF_BR_27</v>
      </c>
      <c r="C25" s="90" t="s">
        <v>106</v>
      </c>
      <c r="D25" s="90" t="str">
        <f t="shared" si="1"/>
        <v>caucasian</v>
      </c>
      <c r="E25" s="25" t="s">
        <v>98</v>
      </c>
      <c r="F25" s="43">
        <v>45.948</v>
      </c>
      <c r="G25" s="89">
        <v>1</v>
      </c>
      <c r="H25" s="89">
        <v>1</v>
      </c>
      <c r="I25" s="89">
        <v>0</v>
      </c>
      <c r="J25" s="89" t="b">
        <v>1</v>
      </c>
      <c r="K25" s="89">
        <v>1</v>
      </c>
      <c r="L25" s="89" t="s">
        <v>117</v>
      </c>
      <c r="M25" s="69" t="s">
        <v>75</v>
      </c>
      <c r="N25" s="69" t="s">
        <v>76</v>
      </c>
      <c r="O25" s="69" t="s">
        <v>75</v>
      </c>
      <c r="P25" s="69" t="s">
        <v>76</v>
      </c>
      <c r="Q25" s="71">
        <v>3.12</v>
      </c>
      <c r="R25" s="73"/>
      <c r="S25" s="71">
        <v>2.62</v>
      </c>
      <c r="T25" s="71"/>
      <c r="U25" s="86">
        <v>27.72806392979</v>
      </c>
      <c r="V25" s="86"/>
      <c r="W25" s="86">
        <v>3.80577392097</v>
      </c>
      <c r="X25" s="86"/>
      <c r="Y25" s="28" t="s">
        <v>13</v>
      </c>
      <c r="Z25" s="24">
        <v>0</v>
      </c>
      <c r="AA25" s="82">
        <v>8</v>
      </c>
      <c r="AB25" s="82">
        <v>3</v>
      </c>
      <c r="AC25" s="82">
        <v>2</v>
      </c>
      <c r="AD25" s="29" t="s">
        <v>31</v>
      </c>
      <c r="AE25" s="30" t="s">
        <v>18</v>
      </c>
      <c r="AF25" s="31">
        <v>1.8</v>
      </c>
      <c r="AG25" s="23">
        <v>1</v>
      </c>
      <c r="AH25" s="78">
        <v>0</v>
      </c>
      <c r="AI25" s="79">
        <v>285.14285714285717</v>
      </c>
      <c r="AJ25" s="78" t="s">
        <v>15</v>
      </c>
      <c r="AK25" s="28" t="s">
        <v>77</v>
      </c>
      <c r="AL25" s="44"/>
      <c r="AM25" s="44"/>
      <c r="AN25" s="8">
        <v>27.72806392979</v>
      </c>
      <c r="AO25" s="8"/>
      <c r="AP25" s="8">
        <v>3.80577392097</v>
      </c>
      <c r="AQ25" s="8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</row>
    <row r="26" spans="1:200" s="1" customFormat="1" ht="12.75" customHeight="1">
      <c r="A26" s="23">
        <v>28</v>
      </c>
      <c r="B26" s="24" t="str">
        <f t="shared" si="2"/>
        <v>UCSF_BR_28</v>
      </c>
      <c r="C26" s="90" t="s">
        <v>106</v>
      </c>
      <c r="D26" s="90" t="str">
        <f t="shared" si="1"/>
        <v>caucasian</v>
      </c>
      <c r="E26" s="25" t="s">
        <v>98</v>
      </c>
      <c r="F26" s="43">
        <v>60.6359</v>
      </c>
      <c r="G26" s="89"/>
      <c r="H26" s="89"/>
      <c r="I26" s="89"/>
      <c r="J26" s="89" t="b">
        <v>0</v>
      </c>
      <c r="K26" s="89"/>
      <c r="L26" s="89"/>
      <c r="M26" s="69" t="s">
        <v>75</v>
      </c>
      <c r="N26" s="69" t="s">
        <v>76</v>
      </c>
      <c r="O26" s="69" t="s">
        <v>75</v>
      </c>
      <c r="P26" s="69" t="s">
        <v>76</v>
      </c>
      <c r="Q26" s="71">
        <v>8.68</v>
      </c>
      <c r="R26" s="73"/>
      <c r="S26" s="71">
        <v>8.6</v>
      </c>
      <c r="T26" s="71"/>
      <c r="U26" s="86">
        <v>31.6076653683</v>
      </c>
      <c r="V26" s="86"/>
      <c r="W26" s="86">
        <v>7.7990721059</v>
      </c>
      <c r="X26" s="86"/>
      <c r="Y26" s="28" t="s">
        <v>13</v>
      </c>
      <c r="Z26" s="24">
        <v>0</v>
      </c>
      <c r="AA26" s="82">
        <v>10</v>
      </c>
      <c r="AB26" s="82">
        <v>8</v>
      </c>
      <c r="AC26" s="82">
        <v>3</v>
      </c>
      <c r="AD26" s="29" t="s">
        <v>2</v>
      </c>
      <c r="AE26" s="30" t="s">
        <v>14</v>
      </c>
      <c r="AF26" s="24">
        <v>15</v>
      </c>
      <c r="AG26" s="23">
        <v>1</v>
      </c>
      <c r="AH26" s="78">
        <v>0</v>
      </c>
      <c r="AI26" s="79">
        <v>148.14285714285714</v>
      </c>
      <c r="AJ26" s="78" t="s">
        <v>16</v>
      </c>
      <c r="AK26" s="28"/>
      <c r="AL26" s="44"/>
      <c r="AM26" s="44"/>
      <c r="AN26" s="8">
        <v>31.6076653683</v>
      </c>
      <c r="AO26" s="8"/>
      <c r="AP26" s="8">
        <v>7.7990721059</v>
      </c>
      <c r="AQ26" s="8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  <c r="GN26" s="44"/>
      <c r="GO26" s="44"/>
      <c r="GP26" s="44"/>
      <c r="GQ26" s="44"/>
      <c r="GR26" s="44"/>
    </row>
    <row r="27" spans="1:200" s="1" customFormat="1" ht="12.75" customHeight="1">
      <c r="A27" s="23">
        <v>29</v>
      </c>
      <c r="B27" s="24" t="str">
        <f t="shared" si="2"/>
        <v>UCSF_BR_29</v>
      </c>
      <c r="C27" s="90" t="s">
        <v>106</v>
      </c>
      <c r="D27" s="90" t="str">
        <f t="shared" si="1"/>
        <v>caucasian</v>
      </c>
      <c r="E27" s="25" t="s">
        <v>98</v>
      </c>
      <c r="F27" s="43">
        <v>40.1313</v>
      </c>
      <c r="G27" s="89">
        <v>1</v>
      </c>
      <c r="H27" s="89">
        <v>1</v>
      </c>
      <c r="I27" s="89">
        <v>0</v>
      </c>
      <c r="J27" s="89" t="b">
        <v>1</v>
      </c>
      <c r="K27" s="89">
        <v>1</v>
      </c>
      <c r="L27" s="89" t="s">
        <v>117</v>
      </c>
      <c r="M27" s="69" t="s">
        <v>75</v>
      </c>
      <c r="N27" s="69" t="s">
        <v>76</v>
      </c>
      <c r="O27" s="69" t="s">
        <v>75</v>
      </c>
      <c r="P27" s="69" t="s">
        <v>76</v>
      </c>
      <c r="Q27" s="71">
        <v>10.8</v>
      </c>
      <c r="R27" s="73"/>
      <c r="S27" s="71">
        <v>9.8</v>
      </c>
      <c r="T27" s="71"/>
      <c r="U27" s="86">
        <v>64.6160887855</v>
      </c>
      <c r="V27" s="86"/>
      <c r="W27" s="86">
        <v>0.09393310535</v>
      </c>
      <c r="X27" s="86"/>
      <c r="Y27" s="28" t="s">
        <v>13</v>
      </c>
      <c r="Z27" s="24">
        <v>0</v>
      </c>
      <c r="AA27" s="82">
        <v>6</v>
      </c>
      <c r="AB27" s="82">
        <v>4</v>
      </c>
      <c r="AC27" s="82">
        <v>2</v>
      </c>
      <c r="AD27" s="29" t="s">
        <v>2</v>
      </c>
      <c r="AE27" s="30" t="s">
        <v>14</v>
      </c>
      <c r="AF27" s="31">
        <v>11.5</v>
      </c>
      <c r="AG27" s="23">
        <v>1</v>
      </c>
      <c r="AH27" s="78">
        <v>0</v>
      </c>
      <c r="AI27" s="79">
        <v>82</v>
      </c>
      <c r="AJ27" s="78" t="s">
        <v>16</v>
      </c>
      <c r="AK27" s="28"/>
      <c r="AL27" s="44"/>
      <c r="AM27" s="44"/>
      <c r="AN27" s="8">
        <v>64.6160887855</v>
      </c>
      <c r="AO27" s="8"/>
      <c r="AP27" s="8">
        <v>0.09393310535</v>
      </c>
      <c r="AQ27" s="8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  <c r="GN27" s="44"/>
      <c r="GO27" s="44"/>
      <c r="GP27" s="44"/>
      <c r="GQ27" s="44"/>
      <c r="GR27" s="44"/>
    </row>
    <row r="28" spans="1:200" s="1" customFormat="1" ht="12.75" customHeight="1">
      <c r="A28" s="23">
        <v>30</v>
      </c>
      <c r="B28" s="24" t="str">
        <f t="shared" si="2"/>
        <v>UCSF_BR_30</v>
      </c>
      <c r="C28" s="90" t="s">
        <v>106</v>
      </c>
      <c r="D28" s="90" t="str">
        <f t="shared" si="1"/>
        <v>caucasian</v>
      </c>
      <c r="E28" s="25" t="s">
        <v>98</v>
      </c>
      <c r="F28" s="43">
        <v>56.7509</v>
      </c>
      <c r="G28" s="89">
        <v>0</v>
      </c>
      <c r="H28" s="89">
        <v>0</v>
      </c>
      <c r="I28" s="89">
        <v>1</v>
      </c>
      <c r="J28" s="89" t="b">
        <v>1</v>
      </c>
      <c r="K28" s="89">
        <v>2</v>
      </c>
      <c r="L28" s="89" t="s">
        <v>119</v>
      </c>
      <c r="M28" s="69" t="s">
        <v>75</v>
      </c>
      <c r="N28" s="69" t="s">
        <v>75</v>
      </c>
      <c r="O28" s="69" t="s">
        <v>75</v>
      </c>
      <c r="P28" s="69" t="s">
        <v>76</v>
      </c>
      <c r="Q28" s="71">
        <v>10.5</v>
      </c>
      <c r="R28" s="71">
        <v>9.14</v>
      </c>
      <c r="S28" s="72">
        <v>8.1</v>
      </c>
      <c r="T28" s="71"/>
      <c r="U28" s="86">
        <v>135.1845701416</v>
      </c>
      <c r="V28" s="86">
        <v>56.07410881583</v>
      </c>
      <c r="W28" s="86">
        <v>23.34385983377</v>
      </c>
      <c r="X28" s="86"/>
      <c r="Y28" s="28" t="s">
        <v>5</v>
      </c>
      <c r="Z28" s="24">
        <v>1</v>
      </c>
      <c r="AA28" s="82">
        <v>16</v>
      </c>
      <c r="AB28" s="82">
        <v>6</v>
      </c>
      <c r="AC28" s="82">
        <v>2</v>
      </c>
      <c r="AD28" s="29" t="s">
        <v>31</v>
      </c>
      <c r="AE28" s="30" t="s">
        <v>14</v>
      </c>
      <c r="AF28" s="31">
        <v>8.5</v>
      </c>
      <c r="AG28" s="23">
        <v>1</v>
      </c>
      <c r="AH28" s="78">
        <v>0</v>
      </c>
      <c r="AI28" s="79">
        <v>30</v>
      </c>
      <c r="AJ28" s="78" t="s">
        <v>16</v>
      </c>
      <c r="AK28" s="28" t="s">
        <v>72</v>
      </c>
      <c r="AL28" s="44"/>
      <c r="AM28" s="44"/>
      <c r="AN28" s="8">
        <v>135.1845701416</v>
      </c>
      <c r="AO28" s="8">
        <v>56.07410881583</v>
      </c>
      <c r="AP28" s="8">
        <v>23.34385983377</v>
      </c>
      <c r="AQ28" s="8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</row>
    <row r="29" spans="1:200" s="1" customFormat="1" ht="12.75" customHeight="1">
      <c r="A29" s="23">
        <v>31</v>
      </c>
      <c r="B29" s="24" t="str">
        <f t="shared" si="2"/>
        <v>UCSF_BR_31</v>
      </c>
      <c r="C29" s="90" t="s">
        <v>106</v>
      </c>
      <c r="D29" s="90" t="str">
        <f t="shared" si="1"/>
        <v>caucasian</v>
      </c>
      <c r="E29" s="25" t="s">
        <v>98</v>
      </c>
      <c r="F29" s="43">
        <v>49.9453</v>
      </c>
      <c r="G29" s="89"/>
      <c r="H29" s="89"/>
      <c r="I29" s="89"/>
      <c r="J29" s="89" t="b">
        <v>0</v>
      </c>
      <c r="K29" s="89"/>
      <c r="L29" s="89"/>
      <c r="M29" s="69" t="s">
        <v>75</v>
      </c>
      <c r="N29" s="69" t="s">
        <v>75</v>
      </c>
      <c r="O29" s="69" t="s">
        <v>75</v>
      </c>
      <c r="P29" s="69" t="s">
        <v>75</v>
      </c>
      <c r="Q29" s="71">
        <v>4.69</v>
      </c>
      <c r="R29" s="71">
        <v>3.14</v>
      </c>
      <c r="S29" s="71">
        <v>3.5</v>
      </c>
      <c r="T29" s="71">
        <v>2.19</v>
      </c>
      <c r="U29" s="86">
        <v>17.9284664297</v>
      </c>
      <c r="V29" s="86">
        <v>8.435058421</v>
      </c>
      <c r="W29" s="86">
        <v>9.5068357428</v>
      </c>
      <c r="X29" s="86">
        <v>2.0361327708</v>
      </c>
      <c r="Y29" s="28" t="s">
        <v>5</v>
      </c>
      <c r="Z29" s="24">
        <v>1</v>
      </c>
      <c r="AA29" s="82">
        <v>5</v>
      </c>
      <c r="AB29" s="82"/>
      <c r="AC29" s="82"/>
      <c r="AD29" s="29" t="s">
        <v>31</v>
      </c>
      <c r="AE29" s="30" t="s">
        <v>39</v>
      </c>
      <c r="AF29" s="24">
        <v>2.2</v>
      </c>
      <c r="AG29" s="23">
        <v>1</v>
      </c>
      <c r="AH29" s="78">
        <v>1</v>
      </c>
      <c r="AI29" s="79">
        <v>308.42857142857144</v>
      </c>
      <c r="AJ29" s="78"/>
      <c r="AK29" s="28"/>
      <c r="AL29" s="44"/>
      <c r="AM29" s="44"/>
      <c r="AN29" s="8">
        <v>17.9284664297</v>
      </c>
      <c r="AO29" s="8">
        <v>8.435058421</v>
      </c>
      <c r="AP29" s="8">
        <v>9.5068357428</v>
      </c>
      <c r="AQ29" s="8">
        <v>2.0361327708</v>
      </c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44"/>
      <c r="GQ29" s="44"/>
      <c r="GR29" s="44"/>
    </row>
    <row r="30" spans="1:200" s="1" customFormat="1" ht="12.75" customHeight="1">
      <c r="A30" s="23">
        <v>32</v>
      </c>
      <c r="B30" s="24" t="str">
        <f t="shared" si="2"/>
        <v>UCSF_BR_32</v>
      </c>
      <c r="C30" s="90" t="s">
        <v>111</v>
      </c>
      <c r="D30" s="90" t="str">
        <f t="shared" si="1"/>
        <v>caucasian</v>
      </c>
      <c r="E30" s="25" t="s">
        <v>98</v>
      </c>
      <c r="F30" s="43">
        <v>56.1287</v>
      </c>
      <c r="G30" s="89">
        <v>1</v>
      </c>
      <c r="H30" s="89">
        <v>0</v>
      </c>
      <c r="I30" s="89">
        <v>0</v>
      </c>
      <c r="J30" s="89" t="b">
        <v>1</v>
      </c>
      <c r="K30" s="89">
        <v>1</v>
      </c>
      <c r="L30" s="89" t="s">
        <v>117</v>
      </c>
      <c r="M30" s="69" t="s">
        <v>75</v>
      </c>
      <c r="N30" s="69" t="s">
        <v>76</v>
      </c>
      <c r="O30" s="69" t="s">
        <v>75</v>
      </c>
      <c r="P30" s="69" t="s">
        <v>76</v>
      </c>
      <c r="Q30" s="71">
        <v>3.31</v>
      </c>
      <c r="R30" s="73"/>
      <c r="S30" s="71">
        <v>2.58</v>
      </c>
      <c r="T30" s="71"/>
      <c r="U30" s="86">
        <v>6.06807860561</v>
      </c>
      <c r="V30" s="86"/>
      <c r="W30" s="86">
        <v>3.22239989827</v>
      </c>
      <c r="X30" s="86"/>
      <c r="Y30" s="28" t="s">
        <v>13</v>
      </c>
      <c r="Z30" s="24">
        <v>0</v>
      </c>
      <c r="AA30" s="82">
        <v>4.5</v>
      </c>
      <c r="AB30" s="83">
        <v>2</v>
      </c>
      <c r="AC30" s="82">
        <v>2</v>
      </c>
      <c r="AD30" s="34" t="s">
        <v>30</v>
      </c>
      <c r="AE30" s="30" t="s">
        <v>14</v>
      </c>
      <c r="AF30" s="31">
        <v>2</v>
      </c>
      <c r="AG30" s="23">
        <v>0</v>
      </c>
      <c r="AH30" s="78">
        <v>0</v>
      </c>
      <c r="AI30" s="79">
        <v>143.42857142857142</v>
      </c>
      <c r="AJ30" s="78" t="s">
        <v>16</v>
      </c>
      <c r="AK30" s="28"/>
      <c r="AL30" s="44"/>
      <c r="AM30" s="44"/>
      <c r="AN30" s="8">
        <v>6.06807860561</v>
      </c>
      <c r="AO30" s="8"/>
      <c r="AP30" s="8">
        <v>3.22239989827</v>
      </c>
      <c r="AQ30" s="8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44"/>
      <c r="GQ30" s="44"/>
      <c r="GR30" s="44"/>
    </row>
    <row r="31" spans="1:200" s="1" customFormat="1" ht="12.75" customHeight="1">
      <c r="A31" s="23">
        <v>33</v>
      </c>
      <c r="B31" s="24" t="str">
        <f t="shared" si="2"/>
        <v>UCSF_BR_33</v>
      </c>
      <c r="C31" s="90" t="s">
        <v>106</v>
      </c>
      <c r="D31" s="90" t="str">
        <f t="shared" si="1"/>
        <v>caucasian</v>
      </c>
      <c r="E31" s="25" t="s">
        <v>98</v>
      </c>
      <c r="F31" s="43">
        <v>59.3231</v>
      </c>
      <c r="G31" s="89">
        <v>0</v>
      </c>
      <c r="H31" s="89">
        <v>0</v>
      </c>
      <c r="I31" s="89"/>
      <c r="J31" s="89" t="b">
        <v>0</v>
      </c>
      <c r="K31" s="89"/>
      <c r="L31" s="89"/>
      <c r="M31" s="69" t="s">
        <v>75</v>
      </c>
      <c r="N31" s="69" t="s">
        <v>75</v>
      </c>
      <c r="O31" s="69" t="s">
        <v>75</v>
      </c>
      <c r="P31" s="69" t="s">
        <v>76</v>
      </c>
      <c r="Q31" s="71">
        <v>4.7</v>
      </c>
      <c r="R31" s="71">
        <v>4.53</v>
      </c>
      <c r="S31" s="71">
        <v>4.4</v>
      </c>
      <c r="T31" s="71"/>
      <c r="U31" s="86">
        <v>0.5212402237</v>
      </c>
      <c r="V31" s="86">
        <v>1.3176269724</v>
      </c>
      <c r="W31" s="86">
        <v>0.0147705074</v>
      </c>
      <c r="X31" s="86"/>
      <c r="Y31" s="28" t="s">
        <v>33</v>
      </c>
      <c r="Z31" s="24">
        <v>0</v>
      </c>
      <c r="AA31" s="82">
        <v>5</v>
      </c>
      <c r="AB31" s="82"/>
      <c r="AC31" s="82"/>
      <c r="AD31" s="29" t="s">
        <v>8</v>
      </c>
      <c r="AE31" s="30" t="s">
        <v>14</v>
      </c>
      <c r="AF31" s="24">
        <v>2.2</v>
      </c>
      <c r="AG31" s="23">
        <v>0</v>
      </c>
      <c r="AH31" s="78">
        <v>1</v>
      </c>
      <c r="AI31" s="79">
        <v>241.57142857142858</v>
      </c>
      <c r="AJ31" s="78"/>
      <c r="AK31" s="28"/>
      <c r="AL31" s="44"/>
      <c r="AM31" s="44"/>
      <c r="AN31" s="8">
        <v>0.5212402237</v>
      </c>
      <c r="AO31" s="8">
        <v>1.3176269724</v>
      </c>
      <c r="AP31" s="8">
        <v>0.0147705074</v>
      </c>
      <c r="AQ31" s="8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  <c r="GN31" s="44"/>
      <c r="GO31" s="44"/>
      <c r="GP31" s="44"/>
      <c r="GQ31" s="44"/>
      <c r="GR31" s="44"/>
    </row>
    <row r="32" spans="1:200" s="1" customFormat="1" ht="12.75" customHeight="1">
      <c r="A32" s="23">
        <v>34</v>
      </c>
      <c r="B32" s="24" t="str">
        <f t="shared" si="2"/>
        <v>UCSF_BR_34</v>
      </c>
      <c r="C32" s="90" t="s">
        <v>109</v>
      </c>
      <c r="D32" s="90" t="str">
        <f t="shared" si="1"/>
        <v>other</v>
      </c>
      <c r="E32" s="25" t="s">
        <v>98</v>
      </c>
      <c r="F32" s="43">
        <v>50.0219</v>
      </c>
      <c r="G32" s="89">
        <v>1</v>
      </c>
      <c r="H32" s="89">
        <v>1</v>
      </c>
      <c r="I32" s="89">
        <v>0</v>
      </c>
      <c r="J32" s="89" t="b">
        <v>1</v>
      </c>
      <c r="K32" s="89">
        <v>1</v>
      </c>
      <c r="L32" s="89" t="s">
        <v>117</v>
      </c>
      <c r="M32" s="69" t="s">
        <v>75</v>
      </c>
      <c r="N32" s="69" t="s">
        <v>75</v>
      </c>
      <c r="O32" s="69" t="s">
        <v>75</v>
      </c>
      <c r="P32" s="69" t="s">
        <v>76</v>
      </c>
      <c r="Q32" s="71">
        <v>10.76</v>
      </c>
      <c r="R32" s="71">
        <v>9.42</v>
      </c>
      <c r="S32" s="71">
        <v>8.98</v>
      </c>
      <c r="T32" s="71"/>
      <c r="U32" s="86">
        <v>97.0000239762</v>
      </c>
      <c r="V32" s="86">
        <v>39.7098377582</v>
      </c>
      <c r="W32" s="86">
        <v>12.3916625469</v>
      </c>
      <c r="X32" s="86"/>
      <c r="Y32" s="28" t="s">
        <v>13</v>
      </c>
      <c r="Z32" s="24">
        <v>0</v>
      </c>
      <c r="AA32" s="82">
        <v>16</v>
      </c>
      <c r="AB32" s="82">
        <v>11</v>
      </c>
      <c r="AC32" s="82">
        <v>3</v>
      </c>
      <c r="AD32" s="29" t="s">
        <v>31</v>
      </c>
      <c r="AE32" s="30" t="s">
        <v>14</v>
      </c>
      <c r="AF32" s="24">
        <v>8</v>
      </c>
      <c r="AG32" s="24">
        <v>1</v>
      </c>
      <c r="AH32" s="78">
        <v>1</v>
      </c>
      <c r="AI32" s="79">
        <v>382</v>
      </c>
      <c r="AJ32" s="78"/>
      <c r="AK32" s="28"/>
      <c r="AL32" s="44"/>
      <c r="AM32" s="44"/>
      <c r="AN32" s="8">
        <v>97.0000239762</v>
      </c>
      <c r="AO32" s="8">
        <v>39.7098377582</v>
      </c>
      <c r="AP32" s="8">
        <v>12.3916625469</v>
      </c>
      <c r="AQ32" s="8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  <c r="GN32" s="44"/>
      <c r="GO32" s="44"/>
      <c r="GP32" s="44"/>
      <c r="GQ32" s="44"/>
      <c r="GR32" s="44"/>
    </row>
    <row r="33" spans="1:200" s="1" customFormat="1" ht="12.75" customHeight="1">
      <c r="A33" s="23">
        <v>35</v>
      </c>
      <c r="B33" s="24" t="str">
        <f t="shared" si="2"/>
        <v>UCSF_BR_35</v>
      </c>
      <c r="C33" s="90" t="s">
        <v>106</v>
      </c>
      <c r="D33" s="90" t="str">
        <f t="shared" si="1"/>
        <v>caucasian</v>
      </c>
      <c r="E33" s="25" t="s">
        <v>98</v>
      </c>
      <c r="F33" s="43">
        <v>59.1945</v>
      </c>
      <c r="G33" s="89">
        <v>1</v>
      </c>
      <c r="H33" s="89">
        <v>0</v>
      </c>
      <c r="I33" s="89"/>
      <c r="J33" s="89" t="b">
        <v>0</v>
      </c>
      <c r="K33" s="89"/>
      <c r="L33" s="89"/>
      <c r="M33" s="69" t="s">
        <v>75</v>
      </c>
      <c r="N33" s="69" t="s">
        <v>75</v>
      </c>
      <c r="O33" s="69" t="s">
        <v>75</v>
      </c>
      <c r="P33" s="69" t="s">
        <v>76</v>
      </c>
      <c r="Q33" s="71">
        <v>4.64</v>
      </c>
      <c r="R33" s="71">
        <v>3.73</v>
      </c>
      <c r="S33" s="72">
        <v>3.58</v>
      </c>
      <c r="T33" s="71"/>
      <c r="U33" s="86">
        <v>7.98035887663</v>
      </c>
      <c r="V33" s="86">
        <v>4.36245116636</v>
      </c>
      <c r="W33" s="86">
        <v>0.76431884669</v>
      </c>
      <c r="X33" s="86"/>
      <c r="Y33" s="28" t="s">
        <v>13</v>
      </c>
      <c r="Z33" s="24">
        <v>0</v>
      </c>
      <c r="AA33" s="82">
        <v>5.5</v>
      </c>
      <c r="AB33" s="82">
        <v>4</v>
      </c>
      <c r="AC33" s="82">
        <v>3</v>
      </c>
      <c r="AD33" s="29" t="s">
        <v>2</v>
      </c>
      <c r="AE33" s="30" t="s">
        <v>14</v>
      </c>
      <c r="AF33" s="31">
        <v>2.5</v>
      </c>
      <c r="AG33" s="24">
        <v>0</v>
      </c>
      <c r="AH33" s="78">
        <v>1</v>
      </c>
      <c r="AI33" s="79">
        <v>134.28571428571428</v>
      </c>
      <c r="AJ33" s="78"/>
      <c r="AK33" s="28"/>
      <c r="AL33" s="44"/>
      <c r="AM33" s="44"/>
      <c r="AN33" s="8">
        <v>7.98035887663</v>
      </c>
      <c r="AO33" s="8">
        <v>4.36245116636</v>
      </c>
      <c r="AP33" s="8">
        <v>0.76431884669</v>
      </c>
      <c r="AQ33" s="8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  <c r="GN33" s="44"/>
      <c r="GO33" s="44"/>
      <c r="GP33" s="44"/>
      <c r="GQ33" s="44"/>
      <c r="GR33" s="44"/>
    </row>
    <row r="34" spans="1:200" s="1" customFormat="1" ht="12.75" customHeight="1">
      <c r="A34" s="23">
        <v>36</v>
      </c>
      <c r="B34" s="24" t="str">
        <f t="shared" si="2"/>
        <v>UCSF_BR_36</v>
      </c>
      <c r="C34" s="90" t="s">
        <v>106</v>
      </c>
      <c r="D34" s="90" t="str">
        <f t="shared" si="1"/>
        <v>caucasian</v>
      </c>
      <c r="E34" s="25" t="s">
        <v>98</v>
      </c>
      <c r="F34" s="43">
        <v>35.1506</v>
      </c>
      <c r="G34" s="89">
        <v>0</v>
      </c>
      <c r="H34" s="89">
        <v>0</v>
      </c>
      <c r="I34" s="89">
        <v>0</v>
      </c>
      <c r="J34" s="89" t="b">
        <v>1</v>
      </c>
      <c r="K34" s="89">
        <v>3</v>
      </c>
      <c r="L34" s="89" t="s">
        <v>118</v>
      </c>
      <c r="M34" s="69" t="s">
        <v>75</v>
      </c>
      <c r="N34" s="69" t="s">
        <v>75</v>
      </c>
      <c r="O34" s="69" t="s">
        <v>75</v>
      </c>
      <c r="P34" s="69" t="s">
        <v>76</v>
      </c>
      <c r="Q34" s="71">
        <v>2.64</v>
      </c>
      <c r="R34" s="71">
        <v>1.06</v>
      </c>
      <c r="S34" s="71">
        <v>0.8</v>
      </c>
      <c r="T34" s="71"/>
      <c r="U34" s="86">
        <v>2.37106933294</v>
      </c>
      <c r="V34" s="86">
        <v>0.92647704961</v>
      </c>
      <c r="W34" s="86">
        <v>0.17105712869</v>
      </c>
      <c r="X34" s="86"/>
      <c r="Y34" s="28" t="s">
        <v>13</v>
      </c>
      <c r="Z34" s="24">
        <v>0</v>
      </c>
      <c r="AA34" s="82">
        <v>2</v>
      </c>
      <c r="AB34" s="82">
        <v>0</v>
      </c>
      <c r="AC34" s="82">
        <v>1</v>
      </c>
      <c r="AD34" s="34" t="s">
        <v>30</v>
      </c>
      <c r="AE34" s="30" t="s">
        <v>12</v>
      </c>
      <c r="AF34" s="24">
        <v>0</v>
      </c>
      <c r="AG34" s="23">
        <v>0</v>
      </c>
      <c r="AH34" s="78">
        <v>1</v>
      </c>
      <c r="AI34" s="79">
        <v>375.2857142857143</v>
      </c>
      <c r="AJ34" s="78"/>
      <c r="AK34" s="28"/>
      <c r="AL34" s="44"/>
      <c r="AM34" s="44"/>
      <c r="AN34" s="8">
        <v>2.37106933294</v>
      </c>
      <c r="AO34" s="8">
        <v>0.92647704961</v>
      </c>
      <c r="AP34" s="8">
        <v>0.17105712869</v>
      </c>
      <c r="AQ34" s="8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  <c r="GN34" s="44"/>
      <c r="GO34" s="44"/>
      <c r="GP34" s="44"/>
      <c r="GQ34" s="44"/>
      <c r="GR34" s="44"/>
    </row>
    <row r="35" spans="1:200" s="1" customFormat="1" ht="12.75" customHeight="1">
      <c r="A35" s="23">
        <v>37</v>
      </c>
      <c r="B35" s="24" t="str">
        <f t="shared" si="2"/>
        <v>UCSF_BR_37</v>
      </c>
      <c r="C35" s="90" t="s">
        <v>110</v>
      </c>
      <c r="D35" s="90" t="str">
        <f t="shared" si="1"/>
        <v>other</v>
      </c>
      <c r="E35" s="25" t="s">
        <v>97</v>
      </c>
      <c r="F35" s="43">
        <v>43.5613</v>
      </c>
      <c r="G35" s="89">
        <v>1</v>
      </c>
      <c r="H35" s="89">
        <v>1</v>
      </c>
      <c r="I35" s="89">
        <v>1</v>
      </c>
      <c r="J35" s="89" t="b">
        <v>1</v>
      </c>
      <c r="K35" s="89">
        <v>2</v>
      </c>
      <c r="L35" s="89" t="s">
        <v>119</v>
      </c>
      <c r="M35" s="69" t="s">
        <v>75</v>
      </c>
      <c r="N35" s="69" t="s">
        <v>75</v>
      </c>
      <c r="O35" s="69" t="s">
        <v>75</v>
      </c>
      <c r="P35" s="69" t="s">
        <v>75</v>
      </c>
      <c r="Q35" s="71">
        <v>3.38</v>
      </c>
      <c r="R35" s="71">
        <v>2.42</v>
      </c>
      <c r="S35" s="71">
        <v>1.31</v>
      </c>
      <c r="T35" s="71">
        <v>0</v>
      </c>
      <c r="U35" s="86">
        <v>5.70421141857</v>
      </c>
      <c r="V35" s="86">
        <v>2.65682372711</v>
      </c>
      <c r="W35" s="86">
        <v>0.12062988266</v>
      </c>
      <c r="X35" s="86">
        <v>0.20467529271</v>
      </c>
      <c r="Y35" s="28" t="s">
        <v>5</v>
      </c>
      <c r="Z35" s="24">
        <v>1</v>
      </c>
      <c r="AA35" s="82">
        <v>4</v>
      </c>
      <c r="AB35" s="82">
        <v>0</v>
      </c>
      <c r="AC35" s="82">
        <v>1</v>
      </c>
      <c r="AD35" s="29" t="s">
        <v>31</v>
      </c>
      <c r="AE35" s="30" t="s">
        <v>12</v>
      </c>
      <c r="AF35" s="24">
        <v>0.3</v>
      </c>
      <c r="AG35" s="23">
        <v>0</v>
      </c>
      <c r="AH35" s="78">
        <v>1</v>
      </c>
      <c r="AI35" s="79">
        <v>293.2857142857143</v>
      </c>
      <c r="AJ35" s="78"/>
      <c r="AK35" s="28"/>
      <c r="AL35" s="44"/>
      <c r="AM35" s="44"/>
      <c r="AN35" s="8">
        <v>5.70421141857</v>
      </c>
      <c r="AO35" s="8">
        <v>2.65682372711</v>
      </c>
      <c r="AP35" s="8">
        <v>0.12062988266</v>
      </c>
      <c r="AQ35" s="8">
        <v>0.20467529271</v>
      </c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</row>
    <row r="36" spans="1:200" s="1" customFormat="1" ht="12.75" customHeight="1">
      <c r="A36" s="23">
        <v>39</v>
      </c>
      <c r="B36" s="24" t="str">
        <f t="shared" si="2"/>
        <v>UCSF_BR_39</v>
      </c>
      <c r="C36" s="90" t="s">
        <v>106</v>
      </c>
      <c r="D36" s="90" t="str">
        <f t="shared" si="1"/>
        <v>caucasian</v>
      </c>
      <c r="E36" s="25" t="s">
        <v>98</v>
      </c>
      <c r="F36" s="43">
        <v>52.3668</v>
      </c>
      <c r="G36" s="89">
        <v>0</v>
      </c>
      <c r="H36" s="89">
        <v>0</v>
      </c>
      <c r="I36" s="89">
        <v>0</v>
      </c>
      <c r="J36" s="89" t="b">
        <v>1</v>
      </c>
      <c r="K36" s="89">
        <v>3</v>
      </c>
      <c r="L36" s="89" t="s">
        <v>118</v>
      </c>
      <c r="M36" s="69" t="s">
        <v>75</v>
      </c>
      <c r="N36" s="69" t="s">
        <v>76</v>
      </c>
      <c r="O36" s="69" t="s">
        <v>75</v>
      </c>
      <c r="P36" s="69" t="s">
        <v>76</v>
      </c>
      <c r="Q36" s="71">
        <v>7.5</v>
      </c>
      <c r="R36" s="73"/>
      <c r="S36" s="71">
        <v>5.1</v>
      </c>
      <c r="T36" s="71"/>
      <c r="U36" s="86">
        <v>58.58261711344</v>
      </c>
      <c r="V36" s="86"/>
      <c r="W36" s="86">
        <v>15.526895675</v>
      </c>
      <c r="X36" s="86"/>
      <c r="Y36" s="28" t="s">
        <v>13</v>
      </c>
      <c r="Z36" s="24">
        <v>0</v>
      </c>
      <c r="AA36" s="82">
        <v>7</v>
      </c>
      <c r="AB36" s="82">
        <v>5</v>
      </c>
      <c r="AC36" s="82">
        <v>3</v>
      </c>
      <c r="AD36" s="29" t="s">
        <v>31</v>
      </c>
      <c r="AE36" s="30" t="s">
        <v>14</v>
      </c>
      <c r="AF36" s="31">
        <v>3.5</v>
      </c>
      <c r="AG36" s="23">
        <v>1</v>
      </c>
      <c r="AH36" s="78">
        <v>0</v>
      </c>
      <c r="AI36" s="79">
        <v>82</v>
      </c>
      <c r="AJ36" s="78" t="s">
        <v>16</v>
      </c>
      <c r="AK36" s="28"/>
      <c r="AL36" s="44"/>
      <c r="AM36" s="44"/>
      <c r="AN36" s="8">
        <v>58.58261711344</v>
      </c>
      <c r="AO36" s="8"/>
      <c r="AP36" s="8">
        <v>15.526895675</v>
      </c>
      <c r="AQ36" s="8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  <c r="GN36" s="44"/>
      <c r="GO36" s="44"/>
      <c r="GP36" s="44"/>
      <c r="GQ36" s="44"/>
      <c r="GR36" s="44"/>
    </row>
    <row r="37" spans="1:200" s="1" customFormat="1" ht="12.75" customHeight="1">
      <c r="A37" s="23">
        <v>40</v>
      </c>
      <c r="B37" s="24" t="str">
        <f t="shared" si="2"/>
        <v>UCSF_BR_40</v>
      </c>
      <c r="C37" s="90" t="s">
        <v>106</v>
      </c>
      <c r="D37" s="90" t="str">
        <f t="shared" si="1"/>
        <v>caucasian</v>
      </c>
      <c r="E37" s="25" t="s">
        <v>98</v>
      </c>
      <c r="F37" s="43">
        <v>63.8029</v>
      </c>
      <c r="G37" s="89"/>
      <c r="H37" s="89"/>
      <c r="I37" s="89"/>
      <c r="J37" s="89" t="b">
        <v>0</v>
      </c>
      <c r="K37" s="89"/>
      <c r="L37" s="89"/>
      <c r="M37" s="69" t="s">
        <v>75</v>
      </c>
      <c r="N37" s="69" t="s">
        <v>75</v>
      </c>
      <c r="O37" s="69" t="s">
        <v>75</v>
      </c>
      <c r="P37" s="69" t="s">
        <v>75</v>
      </c>
      <c r="Q37" s="71">
        <v>3.44</v>
      </c>
      <c r="R37" s="74">
        <v>2.38</v>
      </c>
      <c r="S37" s="71">
        <v>1.45</v>
      </c>
      <c r="T37" s="71">
        <v>0</v>
      </c>
      <c r="U37" s="86">
        <v>3.3984374304</v>
      </c>
      <c r="V37" s="86">
        <v>0.5419921764</v>
      </c>
      <c r="W37" s="86">
        <v>0.6396484244</v>
      </c>
      <c r="X37" s="86">
        <v>0.1623535123</v>
      </c>
      <c r="Y37" s="28" t="s">
        <v>5</v>
      </c>
      <c r="Z37" s="24">
        <v>1</v>
      </c>
      <c r="AA37" s="82">
        <v>3</v>
      </c>
      <c r="AB37" s="82">
        <v>0</v>
      </c>
      <c r="AC37" s="82">
        <v>1</v>
      </c>
      <c r="AD37" s="29" t="s">
        <v>2</v>
      </c>
      <c r="AE37" s="30" t="s">
        <v>12</v>
      </c>
      <c r="AF37" s="31">
        <v>0</v>
      </c>
      <c r="AG37" s="23">
        <v>0</v>
      </c>
      <c r="AH37" s="78">
        <v>0</v>
      </c>
      <c r="AI37" s="79">
        <v>167</v>
      </c>
      <c r="AJ37" s="78" t="s">
        <v>16</v>
      </c>
      <c r="AK37" s="28"/>
      <c r="AL37" s="44"/>
      <c r="AM37" s="44"/>
      <c r="AN37" s="8">
        <v>3.3984374304</v>
      </c>
      <c r="AO37" s="8">
        <v>0.5419921764</v>
      </c>
      <c r="AP37" s="8">
        <v>0.6396484244</v>
      </c>
      <c r="AQ37" s="8">
        <v>0.1623535123</v>
      </c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</row>
    <row r="38" spans="1:200" s="1" customFormat="1" ht="12.75" customHeight="1">
      <c r="A38" s="23">
        <v>41</v>
      </c>
      <c r="B38" s="24" t="str">
        <f t="shared" si="2"/>
        <v>UCSF_BR_41</v>
      </c>
      <c r="C38" s="90" t="s">
        <v>106</v>
      </c>
      <c r="D38" s="90" t="str">
        <f t="shared" si="1"/>
        <v>caucasian</v>
      </c>
      <c r="E38" s="25" t="s">
        <v>98</v>
      </c>
      <c r="F38" s="43">
        <v>44.9808</v>
      </c>
      <c r="G38" s="89">
        <v>1</v>
      </c>
      <c r="H38" s="89">
        <v>1</v>
      </c>
      <c r="I38" s="89">
        <v>0</v>
      </c>
      <c r="J38" s="89" t="b">
        <v>1</v>
      </c>
      <c r="K38" s="89">
        <v>1</v>
      </c>
      <c r="L38" s="89" t="s">
        <v>117</v>
      </c>
      <c r="M38" s="69" t="s">
        <v>75</v>
      </c>
      <c r="N38" s="69" t="s">
        <v>76</v>
      </c>
      <c r="O38" s="69" t="s">
        <v>75</v>
      </c>
      <c r="P38" s="69" t="s">
        <v>76</v>
      </c>
      <c r="Q38" s="71">
        <v>4.01</v>
      </c>
      <c r="R38" s="73"/>
      <c r="S38" s="71">
        <v>2.95</v>
      </c>
      <c r="T38" s="71"/>
      <c r="U38" s="86">
        <v>15.58795164045</v>
      </c>
      <c r="V38" s="86"/>
      <c r="W38" s="86">
        <v>6.65540770643</v>
      </c>
      <c r="X38" s="86"/>
      <c r="Y38" s="28" t="s">
        <v>13</v>
      </c>
      <c r="Z38" s="24">
        <v>0</v>
      </c>
      <c r="AA38" s="82">
        <v>4</v>
      </c>
      <c r="AB38" s="82">
        <v>2.5</v>
      </c>
      <c r="AC38" s="82">
        <v>2</v>
      </c>
      <c r="AD38" s="29" t="s">
        <v>31</v>
      </c>
      <c r="AE38" s="30" t="s">
        <v>12</v>
      </c>
      <c r="AF38" s="31">
        <v>2.3</v>
      </c>
      <c r="AG38" s="23">
        <v>1</v>
      </c>
      <c r="AH38" s="78">
        <v>1</v>
      </c>
      <c r="AI38" s="79">
        <v>513.4285714285714</v>
      </c>
      <c r="AJ38" s="78"/>
      <c r="AK38" s="28"/>
      <c r="AL38" s="44"/>
      <c r="AM38" s="44"/>
      <c r="AN38" s="8">
        <v>15.58795164045</v>
      </c>
      <c r="AO38" s="8"/>
      <c r="AP38" s="8">
        <v>6.65540770643</v>
      </c>
      <c r="AQ38" s="8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  <c r="GN38" s="44"/>
      <c r="GO38" s="44"/>
      <c r="GP38" s="44"/>
      <c r="GQ38" s="44"/>
      <c r="GR38" s="44"/>
    </row>
    <row r="39" spans="1:200" s="1" customFormat="1" ht="12.75" customHeight="1">
      <c r="A39" s="23">
        <v>42</v>
      </c>
      <c r="B39" s="24" t="str">
        <f t="shared" si="2"/>
        <v>UCSF_BR_42</v>
      </c>
      <c r="C39" s="90" t="s">
        <v>109</v>
      </c>
      <c r="D39" s="90" t="str">
        <f t="shared" si="1"/>
        <v>other</v>
      </c>
      <c r="E39" s="25" t="s">
        <v>97</v>
      </c>
      <c r="F39" s="43">
        <v>51.5099</v>
      </c>
      <c r="G39" s="89">
        <v>0</v>
      </c>
      <c r="H39" s="89">
        <v>0</v>
      </c>
      <c r="I39" s="89"/>
      <c r="J39" s="89" t="b">
        <v>0</v>
      </c>
      <c r="K39" s="89"/>
      <c r="L39" s="89"/>
      <c r="M39" s="69" t="s">
        <v>75</v>
      </c>
      <c r="N39" s="69" t="s">
        <v>75</v>
      </c>
      <c r="O39" s="69" t="s">
        <v>75</v>
      </c>
      <c r="P39" s="69" t="s">
        <v>75</v>
      </c>
      <c r="Q39" s="71">
        <v>3.63</v>
      </c>
      <c r="R39" s="71">
        <v>3.23</v>
      </c>
      <c r="S39" s="72">
        <v>2.64</v>
      </c>
      <c r="T39" s="71">
        <v>1.65</v>
      </c>
      <c r="U39" s="86">
        <v>2.32954101268</v>
      </c>
      <c r="V39" s="86">
        <v>3.7276611281</v>
      </c>
      <c r="W39" s="86">
        <v>0.08503417958</v>
      </c>
      <c r="X39" s="86">
        <v>0.05734863274</v>
      </c>
      <c r="Y39" s="28" t="s">
        <v>5</v>
      </c>
      <c r="Z39" s="24">
        <v>1</v>
      </c>
      <c r="AA39" s="82">
        <v>4</v>
      </c>
      <c r="AB39" s="82">
        <v>3</v>
      </c>
      <c r="AC39" s="82">
        <v>3</v>
      </c>
      <c r="AD39" s="29" t="s">
        <v>34</v>
      </c>
      <c r="AE39" s="30" t="s">
        <v>39</v>
      </c>
      <c r="AF39" s="31">
        <v>1.5</v>
      </c>
      <c r="AG39" s="23">
        <v>0</v>
      </c>
      <c r="AH39" s="78">
        <v>1</v>
      </c>
      <c r="AI39" s="79">
        <v>345.42857142857144</v>
      </c>
      <c r="AJ39" s="78"/>
      <c r="AK39" s="28"/>
      <c r="AL39" s="44"/>
      <c r="AM39" s="44"/>
      <c r="AN39" s="8">
        <v>2.32954101268</v>
      </c>
      <c r="AO39" s="8">
        <v>3.7276611281</v>
      </c>
      <c r="AP39" s="8">
        <v>0.08503417958</v>
      </c>
      <c r="AQ39" s="8">
        <v>0.05734863274</v>
      </c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  <c r="GN39" s="44"/>
      <c r="GO39" s="44"/>
      <c r="GP39" s="44"/>
      <c r="GQ39" s="44"/>
      <c r="GR39" s="44"/>
    </row>
    <row r="40" spans="1:200" s="1" customFormat="1" ht="12.75" customHeight="1">
      <c r="A40" s="23">
        <v>43</v>
      </c>
      <c r="B40" s="24" t="str">
        <f t="shared" si="2"/>
        <v>UCSF_BR_43</v>
      </c>
      <c r="C40" s="90" t="s">
        <v>106</v>
      </c>
      <c r="D40" s="90" t="str">
        <f t="shared" si="1"/>
        <v>caucasian</v>
      </c>
      <c r="E40" s="25" t="s">
        <v>97</v>
      </c>
      <c r="F40" s="43">
        <v>40.7427</v>
      </c>
      <c r="G40" s="89">
        <v>0</v>
      </c>
      <c r="H40" s="89">
        <v>0</v>
      </c>
      <c r="I40" s="89">
        <v>0</v>
      </c>
      <c r="J40" s="89" t="b">
        <v>1</v>
      </c>
      <c r="K40" s="89">
        <v>3</v>
      </c>
      <c r="L40" s="89" t="s">
        <v>118</v>
      </c>
      <c r="M40" s="69" t="s">
        <v>75</v>
      </c>
      <c r="N40" s="69" t="s">
        <v>75</v>
      </c>
      <c r="O40" s="69" t="s">
        <v>75</v>
      </c>
      <c r="P40" s="69" t="s">
        <v>76</v>
      </c>
      <c r="Q40" s="71">
        <v>4.37</v>
      </c>
      <c r="R40" s="71">
        <v>3.44</v>
      </c>
      <c r="S40" s="72">
        <v>0.9</v>
      </c>
      <c r="T40" s="71"/>
      <c r="U40" s="86">
        <v>11.5127382025</v>
      </c>
      <c r="V40" s="86">
        <v>2.38787841495</v>
      </c>
      <c r="W40" s="86">
        <v>0.07</v>
      </c>
      <c r="X40" s="86"/>
      <c r="Y40" s="28" t="s">
        <v>13</v>
      </c>
      <c r="Z40" s="24">
        <v>0</v>
      </c>
      <c r="AA40" s="82">
        <v>3</v>
      </c>
      <c r="AB40" s="82">
        <v>0</v>
      </c>
      <c r="AC40" s="82">
        <v>1</v>
      </c>
      <c r="AD40" s="29" t="s">
        <v>31</v>
      </c>
      <c r="AE40" s="30" t="s">
        <v>12</v>
      </c>
      <c r="AF40" s="31">
        <v>0</v>
      </c>
      <c r="AG40" s="23">
        <v>0</v>
      </c>
      <c r="AH40" s="78">
        <v>0</v>
      </c>
      <c r="AI40" s="79">
        <v>39</v>
      </c>
      <c r="AJ40" s="78" t="s">
        <v>15</v>
      </c>
      <c r="AK40" s="28"/>
      <c r="AL40" s="44"/>
      <c r="AM40" s="44"/>
      <c r="AN40" s="8">
        <v>11.5127382025</v>
      </c>
      <c r="AO40" s="8">
        <v>2.38787841495</v>
      </c>
      <c r="AP40" s="8">
        <v>0.07</v>
      </c>
      <c r="AQ40" s="8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  <c r="GN40" s="44"/>
      <c r="GO40" s="44"/>
      <c r="GP40" s="44"/>
      <c r="GQ40" s="44"/>
      <c r="GR40" s="44"/>
    </row>
    <row r="41" spans="1:200" s="1" customFormat="1" ht="12.75" customHeight="1">
      <c r="A41" s="23">
        <v>44</v>
      </c>
      <c r="B41" s="24" t="str">
        <f t="shared" si="2"/>
        <v>UCSF_BR_44</v>
      </c>
      <c r="C41" s="90" t="s">
        <v>109</v>
      </c>
      <c r="D41" s="90" t="str">
        <f t="shared" si="1"/>
        <v>other</v>
      </c>
      <c r="E41" s="25" t="s">
        <v>98</v>
      </c>
      <c r="F41" s="43">
        <v>62.8</v>
      </c>
      <c r="G41" s="89">
        <v>0</v>
      </c>
      <c r="H41" s="89">
        <v>0</v>
      </c>
      <c r="I41" s="89">
        <v>0</v>
      </c>
      <c r="J41" s="89" t="b">
        <v>1</v>
      </c>
      <c r="K41" s="89">
        <v>3</v>
      </c>
      <c r="L41" s="89" t="s">
        <v>118</v>
      </c>
      <c r="M41" s="69" t="s">
        <v>75</v>
      </c>
      <c r="N41" s="69" t="s">
        <v>76</v>
      </c>
      <c r="O41" s="69" t="s">
        <v>75</v>
      </c>
      <c r="P41" s="69" t="s">
        <v>76</v>
      </c>
      <c r="Q41" s="71">
        <v>4.71</v>
      </c>
      <c r="R41" s="73"/>
      <c r="S41" s="71">
        <v>1.55</v>
      </c>
      <c r="T41" s="71"/>
      <c r="U41" s="86">
        <v>16.29689939346</v>
      </c>
      <c r="V41" s="86"/>
      <c r="W41" s="86">
        <v>1.29998474395</v>
      </c>
      <c r="X41" s="86"/>
      <c r="Y41" s="28" t="s">
        <v>13</v>
      </c>
      <c r="Z41" s="24">
        <v>0</v>
      </c>
      <c r="AA41" s="82">
        <v>7</v>
      </c>
      <c r="AB41" s="82">
        <v>2</v>
      </c>
      <c r="AC41" s="82">
        <v>2</v>
      </c>
      <c r="AD41" s="29" t="s">
        <v>31</v>
      </c>
      <c r="AE41" s="30" t="s">
        <v>12</v>
      </c>
      <c r="AF41" s="31">
        <v>1.8</v>
      </c>
      <c r="AG41" s="23">
        <v>0</v>
      </c>
      <c r="AH41" s="78">
        <v>1</v>
      </c>
      <c r="AI41" s="79">
        <v>452.42857142857144</v>
      </c>
      <c r="AJ41" s="78"/>
      <c r="AK41" s="28"/>
      <c r="AL41" s="44"/>
      <c r="AM41" s="44"/>
      <c r="AN41" s="8">
        <v>16.29689939346</v>
      </c>
      <c r="AO41" s="8"/>
      <c r="AP41" s="8">
        <v>1.29998474395</v>
      </c>
      <c r="AQ41" s="8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  <c r="GN41" s="44"/>
      <c r="GO41" s="44"/>
      <c r="GP41" s="44"/>
      <c r="GQ41" s="44"/>
      <c r="GR41" s="44"/>
    </row>
    <row r="42" spans="1:200" s="1" customFormat="1" ht="12.75" customHeight="1">
      <c r="A42" s="23">
        <v>45</v>
      </c>
      <c r="B42" s="24" t="str">
        <f t="shared" si="2"/>
        <v>UCSF_BR_45</v>
      </c>
      <c r="C42" s="90" t="s">
        <v>106</v>
      </c>
      <c r="D42" s="90" t="str">
        <f t="shared" si="1"/>
        <v>caucasian</v>
      </c>
      <c r="E42" s="25" t="s">
        <v>98</v>
      </c>
      <c r="F42" s="43">
        <v>49.2848</v>
      </c>
      <c r="G42" s="89">
        <v>1</v>
      </c>
      <c r="H42" s="89">
        <v>1</v>
      </c>
      <c r="I42" s="89">
        <v>0</v>
      </c>
      <c r="J42" s="89" t="b">
        <v>1</v>
      </c>
      <c r="K42" s="89">
        <v>1</v>
      </c>
      <c r="L42" s="89" t="s">
        <v>117</v>
      </c>
      <c r="M42" s="69" t="s">
        <v>75</v>
      </c>
      <c r="N42" s="69" t="s">
        <v>75</v>
      </c>
      <c r="O42" s="69" t="s">
        <v>75</v>
      </c>
      <c r="P42" s="69" t="s">
        <v>76</v>
      </c>
      <c r="Q42" s="71">
        <v>4.29</v>
      </c>
      <c r="R42" s="71">
        <v>3.52</v>
      </c>
      <c r="S42" s="72">
        <v>2.73</v>
      </c>
      <c r="T42" s="71"/>
      <c r="U42" s="86">
        <v>11.84941404752</v>
      </c>
      <c r="V42" s="86">
        <v>10.43745115868</v>
      </c>
      <c r="W42" s="86">
        <v>5.3515623904</v>
      </c>
      <c r="X42" s="86"/>
      <c r="Y42" s="28" t="s">
        <v>13</v>
      </c>
      <c r="Z42" s="24">
        <v>0</v>
      </c>
      <c r="AA42" s="82">
        <v>4</v>
      </c>
      <c r="AB42" s="82">
        <v>2</v>
      </c>
      <c r="AC42" s="82">
        <v>2</v>
      </c>
      <c r="AD42" s="29" t="s">
        <v>31</v>
      </c>
      <c r="AE42" s="30" t="s">
        <v>12</v>
      </c>
      <c r="AF42" s="31">
        <v>3.8</v>
      </c>
      <c r="AG42" s="23">
        <v>1</v>
      </c>
      <c r="AH42" s="78">
        <v>0</v>
      </c>
      <c r="AI42" s="79">
        <v>295.42857142857144</v>
      </c>
      <c r="AJ42" s="78" t="s">
        <v>16</v>
      </c>
      <c r="AK42" s="28"/>
      <c r="AL42" s="44"/>
      <c r="AM42" s="44"/>
      <c r="AN42" s="8">
        <v>11.84941404752</v>
      </c>
      <c r="AO42" s="8">
        <v>10.43745115868</v>
      </c>
      <c r="AP42" s="8">
        <v>5.3515623904</v>
      </c>
      <c r="AQ42" s="8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</row>
    <row r="43" spans="1:200" s="1" customFormat="1" ht="12.75" customHeight="1">
      <c r="A43" s="23">
        <v>46</v>
      </c>
      <c r="B43" s="24" t="str">
        <f t="shared" si="2"/>
        <v>UCSF_BR_46</v>
      </c>
      <c r="C43" s="90" t="s">
        <v>106</v>
      </c>
      <c r="D43" s="90" t="str">
        <f t="shared" si="1"/>
        <v>caucasian</v>
      </c>
      <c r="E43" s="25" t="s">
        <v>98</v>
      </c>
      <c r="F43" s="43">
        <v>51.592</v>
      </c>
      <c r="G43" s="89"/>
      <c r="H43" s="89"/>
      <c r="I43" s="89"/>
      <c r="J43" s="89" t="b">
        <v>0</v>
      </c>
      <c r="K43" s="89"/>
      <c r="L43" s="89"/>
      <c r="M43" s="69" t="s">
        <v>75</v>
      </c>
      <c r="N43" s="69" t="s">
        <v>75</v>
      </c>
      <c r="O43" s="69" t="s">
        <v>75</v>
      </c>
      <c r="P43" s="69" t="s">
        <v>76</v>
      </c>
      <c r="Q43" s="71">
        <v>2.21</v>
      </c>
      <c r="R43" s="71">
        <v>2.19</v>
      </c>
      <c r="S43" s="74">
        <v>2.16</v>
      </c>
      <c r="T43" s="71"/>
      <c r="U43" s="86">
        <v>1.97457275141</v>
      </c>
      <c r="V43" s="86">
        <v>1.354980441</v>
      </c>
      <c r="W43" s="86">
        <v>0.5297851454</v>
      </c>
      <c r="X43" s="86"/>
      <c r="Y43" s="28" t="s">
        <v>13</v>
      </c>
      <c r="Z43" s="24">
        <v>0</v>
      </c>
      <c r="AA43" s="82">
        <v>3</v>
      </c>
      <c r="AB43" s="82">
        <v>2</v>
      </c>
      <c r="AC43" s="82">
        <v>2</v>
      </c>
      <c r="AD43" s="29" t="s">
        <v>31</v>
      </c>
      <c r="AE43" s="30" t="s">
        <v>12</v>
      </c>
      <c r="AF43" s="27">
        <v>1.5</v>
      </c>
      <c r="AG43" s="27">
        <v>1</v>
      </c>
      <c r="AH43" s="78">
        <v>1</v>
      </c>
      <c r="AI43" s="79">
        <v>86.14285714285714</v>
      </c>
      <c r="AJ43" s="78"/>
      <c r="AK43" s="28"/>
      <c r="AL43" s="44"/>
      <c r="AM43" s="44"/>
      <c r="AN43" s="8">
        <v>1.97457275141</v>
      </c>
      <c r="AO43" s="8">
        <v>1.354980441</v>
      </c>
      <c r="AP43" s="8">
        <v>0.5297851454</v>
      </c>
      <c r="AQ43" s="8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</row>
    <row r="44" spans="1:200" s="1" customFormat="1" ht="12.75" customHeight="1">
      <c r="A44" s="23">
        <v>47</v>
      </c>
      <c r="B44" s="24" t="str">
        <f t="shared" si="2"/>
        <v>UCSF_BR_47</v>
      </c>
      <c r="C44" s="90" t="s">
        <v>106</v>
      </c>
      <c r="D44" s="90" t="str">
        <f t="shared" si="1"/>
        <v>caucasian</v>
      </c>
      <c r="E44" s="25" t="s">
        <v>97</v>
      </c>
      <c r="F44" s="43">
        <v>41.5099</v>
      </c>
      <c r="G44" s="89">
        <v>1</v>
      </c>
      <c r="H44" s="89">
        <v>1</v>
      </c>
      <c r="I44" s="89">
        <v>0</v>
      </c>
      <c r="J44" s="89" t="b">
        <v>1</v>
      </c>
      <c r="K44" s="89">
        <v>1</v>
      </c>
      <c r="L44" s="89" t="s">
        <v>117</v>
      </c>
      <c r="M44" s="69" t="s">
        <v>75</v>
      </c>
      <c r="N44" s="69" t="s">
        <v>75</v>
      </c>
      <c r="O44" s="69" t="s">
        <v>75</v>
      </c>
      <c r="P44" s="69" t="s">
        <v>76</v>
      </c>
      <c r="Q44" s="71">
        <v>6.2</v>
      </c>
      <c r="R44" s="71">
        <v>5.2</v>
      </c>
      <c r="S44" s="72">
        <v>4.7</v>
      </c>
      <c r="T44" s="71"/>
      <c r="U44" s="86">
        <v>22.64183346747</v>
      </c>
      <c r="V44" s="86">
        <v>20.2087398205</v>
      </c>
      <c r="W44" s="86">
        <v>3.8166503858</v>
      </c>
      <c r="X44" s="86"/>
      <c r="Y44" s="28" t="s">
        <v>13</v>
      </c>
      <c r="Z44" s="24">
        <v>0</v>
      </c>
      <c r="AA44" s="82">
        <v>3</v>
      </c>
      <c r="AB44" s="82">
        <v>0</v>
      </c>
      <c r="AC44" s="82">
        <v>1</v>
      </c>
      <c r="AD44" s="29" t="s">
        <v>2</v>
      </c>
      <c r="AE44" s="30" t="s">
        <v>12</v>
      </c>
      <c r="AF44" s="31">
        <v>4</v>
      </c>
      <c r="AG44" s="24">
        <v>1</v>
      </c>
      <c r="AH44" s="78">
        <v>0</v>
      </c>
      <c r="AI44" s="79">
        <v>319.42857142857144</v>
      </c>
      <c r="AJ44" s="78" t="s">
        <v>16</v>
      </c>
      <c r="AK44" s="28"/>
      <c r="AL44" s="44"/>
      <c r="AM44" s="44"/>
      <c r="AN44" s="8">
        <v>22.64183346747</v>
      </c>
      <c r="AO44" s="8">
        <v>20.2087398205</v>
      </c>
      <c r="AP44" s="8">
        <v>3.8166503858</v>
      </c>
      <c r="AQ44" s="8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</row>
    <row r="45" spans="1:200" s="1" customFormat="1" ht="12.75" customHeight="1">
      <c r="A45" s="23">
        <v>48</v>
      </c>
      <c r="B45" s="24" t="str">
        <f t="shared" si="2"/>
        <v>UCSF_BR_48</v>
      </c>
      <c r="C45" s="90" t="s">
        <v>106</v>
      </c>
      <c r="D45" s="90" t="str">
        <f t="shared" si="1"/>
        <v>caucasian</v>
      </c>
      <c r="E45" s="25" t="s">
        <v>98</v>
      </c>
      <c r="F45" s="43">
        <v>52.1697</v>
      </c>
      <c r="G45" s="89">
        <v>1</v>
      </c>
      <c r="H45" s="89">
        <v>0</v>
      </c>
      <c r="I45" s="89">
        <v>0</v>
      </c>
      <c r="J45" s="89" t="b">
        <v>1</v>
      </c>
      <c r="K45" s="89">
        <v>1</v>
      </c>
      <c r="L45" s="89" t="s">
        <v>117</v>
      </c>
      <c r="M45" s="69" t="s">
        <v>75</v>
      </c>
      <c r="N45" s="69" t="s">
        <v>75</v>
      </c>
      <c r="O45" s="69" t="s">
        <v>75</v>
      </c>
      <c r="P45" s="69" t="s">
        <v>76</v>
      </c>
      <c r="Q45" s="71">
        <v>7.66</v>
      </c>
      <c r="R45" s="71">
        <v>6.47</v>
      </c>
      <c r="S45" s="72">
        <v>6.33</v>
      </c>
      <c r="T45" s="71"/>
      <c r="U45" s="86">
        <v>43.895751768</v>
      </c>
      <c r="V45" s="86">
        <v>8.71896971554</v>
      </c>
      <c r="W45" s="86">
        <v>5.07634276702</v>
      </c>
      <c r="X45" s="86"/>
      <c r="Y45" s="28" t="s">
        <v>13</v>
      </c>
      <c r="Z45" s="24">
        <v>0</v>
      </c>
      <c r="AA45" s="82">
        <v>9</v>
      </c>
      <c r="AB45" s="82">
        <v>4</v>
      </c>
      <c r="AC45" s="82">
        <v>2</v>
      </c>
      <c r="AD45" s="29" t="s">
        <v>2</v>
      </c>
      <c r="AE45" s="30" t="s">
        <v>14</v>
      </c>
      <c r="AF45" s="31">
        <v>6.2</v>
      </c>
      <c r="AG45" s="24">
        <v>1</v>
      </c>
      <c r="AH45" s="78">
        <v>1</v>
      </c>
      <c r="AI45" s="79">
        <v>405.14285714285717</v>
      </c>
      <c r="AJ45" s="78"/>
      <c r="AK45" s="28"/>
      <c r="AL45" s="44"/>
      <c r="AM45" s="44"/>
      <c r="AN45" s="8">
        <v>43.895751768</v>
      </c>
      <c r="AO45" s="8">
        <v>8.71896971554</v>
      </c>
      <c r="AP45" s="8">
        <v>5.07634276702</v>
      </c>
      <c r="AQ45" s="8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  <c r="GN45" s="44"/>
      <c r="GO45" s="44"/>
      <c r="GP45" s="44"/>
      <c r="GQ45" s="44"/>
      <c r="GR45" s="44"/>
    </row>
    <row r="46" spans="1:200" s="1" customFormat="1" ht="12.75" customHeight="1">
      <c r="A46" s="23">
        <v>49</v>
      </c>
      <c r="B46" s="24" t="str">
        <f t="shared" si="2"/>
        <v>UCSF_BR_49</v>
      </c>
      <c r="C46" s="90" t="s">
        <v>106</v>
      </c>
      <c r="D46" s="90" t="str">
        <f t="shared" si="1"/>
        <v>caucasian</v>
      </c>
      <c r="E46" s="25" t="s">
        <v>97</v>
      </c>
      <c r="F46" s="43">
        <v>31.0164</v>
      </c>
      <c r="G46" s="89">
        <v>1</v>
      </c>
      <c r="H46" s="89">
        <v>0</v>
      </c>
      <c r="I46" s="89">
        <v>1</v>
      </c>
      <c r="J46" s="89" t="b">
        <v>1</v>
      </c>
      <c r="K46" s="89">
        <v>2</v>
      </c>
      <c r="L46" s="89" t="s">
        <v>119</v>
      </c>
      <c r="M46" s="69" t="s">
        <v>75</v>
      </c>
      <c r="N46" s="69" t="s">
        <v>75</v>
      </c>
      <c r="O46" s="69" t="s">
        <v>75</v>
      </c>
      <c r="P46" s="69" t="s">
        <v>76</v>
      </c>
      <c r="Q46" s="71">
        <v>3.5</v>
      </c>
      <c r="R46" s="71">
        <v>2.66</v>
      </c>
      <c r="S46" s="72">
        <v>1</v>
      </c>
      <c r="T46" s="71"/>
      <c r="U46" s="86">
        <v>16.47784421745</v>
      </c>
      <c r="V46" s="86">
        <v>4.49296874432</v>
      </c>
      <c r="W46" s="86">
        <v>0.17402343728</v>
      </c>
      <c r="X46" s="86"/>
      <c r="Y46" s="28" t="s">
        <v>13</v>
      </c>
      <c r="Z46" s="24">
        <v>0</v>
      </c>
      <c r="AA46" s="82">
        <v>5</v>
      </c>
      <c r="AB46" s="82">
        <v>2</v>
      </c>
      <c r="AC46" s="82">
        <v>2</v>
      </c>
      <c r="AD46" s="29" t="s">
        <v>31</v>
      </c>
      <c r="AE46" s="30" t="s">
        <v>12</v>
      </c>
      <c r="AF46" s="31">
        <v>0.2</v>
      </c>
      <c r="AG46" s="24">
        <v>1</v>
      </c>
      <c r="AH46" s="78">
        <v>0</v>
      </c>
      <c r="AI46" s="79">
        <v>182.42857142857142</v>
      </c>
      <c r="AJ46" s="78" t="s">
        <v>16</v>
      </c>
      <c r="AK46" s="28"/>
      <c r="AL46" s="44"/>
      <c r="AM46" s="44"/>
      <c r="AN46" s="8">
        <v>16.47784421745</v>
      </c>
      <c r="AO46" s="8">
        <v>4.49296874432</v>
      </c>
      <c r="AP46" s="8">
        <v>0.17402343728</v>
      </c>
      <c r="AQ46" s="8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  <c r="GN46" s="44"/>
      <c r="GO46" s="44"/>
      <c r="GP46" s="44"/>
      <c r="GQ46" s="44"/>
      <c r="GR46" s="44"/>
    </row>
    <row r="47" spans="1:200" s="1" customFormat="1" ht="12.75" customHeight="1">
      <c r="A47" s="23">
        <v>50</v>
      </c>
      <c r="B47" s="24" t="str">
        <f t="shared" si="2"/>
        <v>UCSF_BR_50</v>
      </c>
      <c r="C47" s="90" t="s">
        <v>106</v>
      </c>
      <c r="D47" s="90" t="str">
        <f t="shared" si="1"/>
        <v>caucasian</v>
      </c>
      <c r="E47" s="25" t="s">
        <v>97</v>
      </c>
      <c r="F47" s="43">
        <v>41.4388</v>
      </c>
      <c r="G47" s="89">
        <v>0</v>
      </c>
      <c r="H47" s="89">
        <v>0</v>
      </c>
      <c r="I47" s="89">
        <v>0</v>
      </c>
      <c r="J47" s="89" t="b">
        <v>1</v>
      </c>
      <c r="K47" s="89">
        <v>3</v>
      </c>
      <c r="L47" s="89" t="s">
        <v>118</v>
      </c>
      <c r="M47" s="69" t="s">
        <v>75</v>
      </c>
      <c r="N47" s="69" t="s">
        <v>75</v>
      </c>
      <c r="O47" s="69" t="s">
        <v>75</v>
      </c>
      <c r="P47" s="69" t="s">
        <v>75</v>
      </c>
      <c r="Q47" s="71">
        <v>1.6</v>
      </c>
      <c r="R47" s="71">
        <v>0.98</v>
      </c>
      <c r="S47" s="71">
        <v>0.4</v>
      </c>
      <c r="T47" s="71">
        <v>0</v>
      </c>
      <c r="U47" s="86">
        <v>0.9591064441</v>
      </c>
      <c r="V47" s="86">
        <v>0.156</v>
      </c>
      <c r="W47" s="86">
        <v>0.1293945286</v>
      </c>
      <c r="X47" s="86">
        <v>0.0671386705</v>
      </c>
      <c r="Y47" s="28" t="s">
        <v>5</v>
      </c>
      <c r="Z47" s="24">
        <v>1</v>
      </c>
      <c r="AA47" s="82">
        <v>0</v>
      </c>
      <c r="AB47" s="82">
        <v>0</v>
      </c>
      <c r="AC47" s="82"/>
      <c r="AD47" s="29" t="s">
        <v>35</v>
      </c>
      <c r="AE47" s="30" t="s">
        <v>12</v>
      </c>
      <c r="AF47" s="24">
        <v>0</v>
      </c>
      <c r="AG47" s="24">
        <v>0</v>
      </c>
      <c r="AH47" s="78">
        <v>1</v>
      </c>
      <c r="AI47" s="79">
        <v>298.2857142857143</v>
      </c>
      <c r="AJ47" s="78"/>
      <c r="AK47" s="28"/>
      <c r="AL47" s="44"/>
      <c r="AM47" s="44"/>
      <c r="AN47" s="8">
        <v>0.9591064441</v>
      </c>
      <c r="AO47" s="8">
        <v>0.156</v>
      </c>
      <c r="AP47" s="8">
        <v>0.1293945286</v>
      </c>
      <c r="AQ47" s="8">
        <v>0.0671386705</v>
      </c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  <c r="GN47" s="44"/>
      <c r="GO47" s="44"/>
      <c r="GP47" s="44"/>
      <c r="GQ47" s="44"/>
      <c r="GR47" s="44"/>
    </row>
    <row r="48" spans="1:200" s="1" customFormat="1" ht="12.75" customHeight="1">
      <c r="A48" s="23">
        <v>51</v>
      </c>
      <c r="B48" s="24" t="str">
        <f t="shared" si="2"/>
        <v>UCSF_BR_51</v>
      </c>
      <c r="C48" s="90" t="s">
        <v>111</v>
      </c>
      <c r="D48" s="90" t="str">
        <f t="shared" si="1"/>
        <v>caucasian</v>
      </c>
      <c r="E48" s="25" t="s">
        <v>98</v>
      </c>
      <c r="F48" s="43">
        <v>50.6824</v>
      </c>
      <c r="G48" s="89">
        <v>0</v>
      </c>
      <c r="H48" s="89">
        <v>0</v>
      </c>
      <c r="I48" s="89">
        <v>1</v>
      </c>
      <c r="J48" s="89" t="b">
        <v>1</v>
      </c>
      <c r="K48" s="89">
        <v>2</v>
      </c>
      <c r="L48" s="89" t="s">
        <v>119</v>
      </c>
      <c r="M48" s="69" t="s">
        <v>75</v>
      </c>
      <c r="N48" s="69" t="s">
        <v>75</v>
      </c>
      <c r="O48" s="69" t="s">
        <v>75</v>
      </c>
      <c r="P48" s="69" t="s">
        <v>76</v>
      </c>
      <c r="Q48" s="71">
        <v>11.4</v>
      </c>
      <c r="R48" s="71">
        <v>11.4</v>
      </c>
      <c r="S48" s="72">
        <v>9.8</v>
      </c>
      <c r="T48" s="71"/>
      <c r="U48" s="86">
        <v>94.1267704386</v>
      </c>
      <c r="V48" s="86">
        <v>101.3391092527</v>
      </c>
      <c r="W48" s="86">
        <v>0.89804992</v>
      </c>
      <c r="X48" s="86"/>
      <c r="Y48" s="28" t="s">
        <v>13</v>
      </c>
      <c r="Z48" s="24">
        <v>0</v>
      </c>
      <c r="AA48" s="82">
        <v>5</v>
      </c>
      <c r="AB48" s="83">
        <v>2</v>
      </c>
      <c r="AC48" s="82">
        <v>2</v>
      </c>
      <c r="AD48" s="29" t="s">
        <v>31</v>
      </c>
      <c r="AE48" s="30" t="s">
        <v>14</v>
      </c>
      <c r="AF48" s="31">
        <v>2.1</v>
      </c>
      <c r="AG48" s="24"/>
      <c r="AH48" s="78">
        <v>0</v>
      </c>
      <c r="AI48" s="79">
        <v>25</v>
      </c>
      <c r="AJ48" s="78" t="s">
        <v>15</v>
      </c>
      <c r="AK48" s="28"/>
      <c r="AL48" s="44"/>
      <c r="AM48" s="44"/>
      <c r="AN48" s="8">
        <v>94.1267704386</v>
      </c>
      <c r="AO48" s="8">
        <v>101.3391092527</v>
      </c>
      <c r="AP48" s="8">
        <v>0.89804992</v>
      </c>
      <c r="AQ48" s="8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  <c r="GN48" s="44"/>
      <c r="GO48" s="44"/>
      <c r="GP48" s="44"/>
      <c r="GQ48" s="44"/>
      <c r="GR48" s="44"/>
    </row>
    <row r="49" spans="1:200" s="1" customFormat="1" ht="12.75" customHeight="1">
      <c r="A49" s="23">
        <v>52</v>
      </c>
      <c r="B49" s="24" t="str">
        <f t="shared" si="2"/>
        <v>UCSF_BR_52</v>
      </c>
      <c r="C49" s="90" t="s">
        <v>106</v>
      </c>
      <c r="D49" s="90" t="str">
        <f t="shared" si="1"/>
        <v>caucasian</v>
      </c>
      <c r="E49" s="25" t="s">
        <v>98</v>
      </c>
      <c r="F49" s="43">
        <v>36.562</v>
      </c>
      <c r="G49" s="89">
        <v>1</v>
      </c>
      <c r="H49" s="89">
        <v>1</v>
      </c>
      <c r="I49" s="89">
        <v>0</v>
      </c>
      <c r="J49" s="89" t="b">
        <v>1</v>
      </c>
      <c r="K49" s="89">
        <v>1</v>
      </c>
      <c r="L49" s="89" t="s">
        <v>117</v>
      </c>
      <c r="M49" s="69" t="s">
        <v>75</v>
      </c>
      <c r="N49" s="69" t="s">
        <v>75</v>
      </c>
      <c r="O49" s="69" t="s">
        <v>75</v>
      </c>
      <c r="P49" s="69" t="s">
        <v>75</v>
      </c>
      <c r="Q49" s="71">
        <v>6.59</v>
      </c>
      <c r="R49" s="71">
        <v>5.19</v>
      </c>
      <c r="S49" s="71">
        <v>2.58</v>
      </c>
      <c r="T49" s="71">
        <v>0.5</v>
      </c>
      <c r="U49" s="86">
        <v>55.83680412863</v>
      </c>
      <c r="V49" s="86">
        <v>17.6818844035</v>
      </c>
      <c r="W49" s="86">
        <v>0.2514648386</v>
      </c>
      <c r="X49" s="86">
        <v>0.0024414062</v>
      </c>
      <c r="Y49" s="28" t="s">
        <v>5</v>
      </c>
      <c r="Z49" s="24">
        <v>1</v>
      </c>
      <c r="AA49" s="82">
        <v>4</v>
      </c>
      <c r="AB49" s="82">
        <v>1</v>
      </c>
      <c r="AC49" s="82">
        <v>2</v>
      </c>
      <c r="AD49" s="29" t="s">
        <v>31</v>
      </c>
      <c r="AE49" s="30" t="s">
        <v>12</v>
      </c>
      <c r="AF49" s="24">
        <v>0</v>
      </c>
      <c r="AG49" s="24">
        <v>1</v>
      </c>
      <c r="AH49" s="78">
        <v>1</v>
      </c>
      <c r="AI49" s="79">
        <v>140.28571428571428</v>
      </c>
      <c r="AJ49" s="78"/>
      <c r="AK49" s="28"/>
      <c r="AL49" s="44"/>
      <c r="AM49" s="44"/>
      <c r="AN49" s="8">
        <v>55.83680412863</v>
      </c>
      <c r="AO49" s="8">
        <v>17.6818844035</v>
      </c>
      <c r="AP49" s="8">
        <v>0.2514648386</v>
      </c>
      <c r="AQ49" s="8">
        <v>0.0024414062</v>
      </c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</row>
    <row r="50" spans="1:200" s="1" customFormat="1" ht="12.75" customHeight="1">
      <c r="A50" s="23">
        <v>53</v>
      </c>
      <c r="B50" s="24" t="str">
        <f t="shared" si="2"/>
        <v>UCSF_BR_53</v>
      </c>
      <c r="C50" s="90" t="s">
        <v>107</v>
      </c>
      <c r="D50" s="90" t="str">
        <f t="shared" si="1"/>
        <v>other</v>
      </c>
      <c r="E50" s="35" t="s">
        <v>98</v>
      </c>
      <c r="F50" s="43">
        <v>40.3949</v>
      </c>
      <c r="G50" s="89"/>
      <c r="H50" s="89"/>
      <c r="I50" s="89"/>
      <c r="J50" s="89" t="b">
        <v>0</v>
      </c>
      <c r="K50" s="89"/>
      <c r="L50" s="89"/>
      <c r="M50" s="69" t="s">
        <v>75</v>
      </c>
      <c r="N50" s="69" t="s">
        <v>75</v>
      </c>
      <c r="O50" s="69" t="s">
        <v>75</v>
      </c>
      <c r="P50" s="69" t="s">
        <v>76</v>
      </c>
      <c r="Q50" s="71">
        <v>4.1</v>
      </c>
      <c r="R50" s="71">
        <v>3.5</v>
      </c>
      <c r="S50" s="71">
        <v>1.19</v>
      </c>
      <c r="T50" s="71"/>
      <c r="U50" s="86">
        <v>12.9101559856</v>
      </c>
      <c r="V50" s="86">
        <v>0.5297851454</v>
      </c>
      <c r="W50" s="86">
        <v>0.4919433493</v>
      </c>
      <c r="X50" s="86"/>
      <c r="Y50" s="28" t="s">
        <v>5</v>
      </c>
      <c r="Z50" s="24">
        <v>1</v>
      </c>
      <c r="AA50" s="82">
        <v>3.5</v>
      </c>
      <c r="AB50" s="82"/>
      <c r="AC50" s="82"/>
      <c r="AD50" s="29" t="s">
        <v>31</v>
      </c>
      <c r="AE50" s="30" t="s">
        <v>12</v>
      </c>
      <c r="AF50" s="24">
        <v>1.3</v>
      </c>
      <c r="AG50" s="24">
        <v>1</v>
      </c>
      <c r="AH50" s="78">
        <v>0</v>
      </c>
      <c r="AI50" s="79">
        <v>90.57142857142857</v>
      </c>
      <c r="AJ50" s="78" t="s">
        <v>16</v>
      </c>
      <c r="AK50" s="28" t="s">
        <v>72</v>
      </c>
      <c r="AL50" s="44"/>
      <c r="AM50" s="44"/>
      <c r="AN50" s="8">
        <v>12.9101559856</v>
      </c>
      <c r="AO50" s="8">
        <v>0.5297851454</v>
      </c>
      <c r="AP50" s="8">
        <v>0.4919433493</v>
      </c>
      <c r="AQ50" s="8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  <c r="GN50" s="44"/>
      <c r="GO50" s="44"/>
      <c r="GP50" s="44"/>
      <c r="GQ50" s="44"/>
      <c r="GR50" s="44"/>
    </row>
    <row r="51" spans="1:200" s="1" customFormat="1" ht="12.75" customHeight="1">
      <c r="A51" s="23">
        <v>54</v>
      </c>
      <c r="B51" s="24" t="str">
        <f t="shared" si="2"/>
        <v>UCSF_BR_54</v>
      </c>
      <c r="C51" s="90" t="s">
        <v>106</v>
      </c>
      <c r="D51" s="90" t="str">
        <f t="shared" si="1"/>
        <v>caucasian</v>
      </c>
      <c r="E51" s="25" t="s">
        <v>98</v>
      </c>
      <c r="F51" s="43">
        <v>62.9507</v>
      </c>
      <c r="G51" s="89">
        <v>1</v>
      </c>
      <c r="H51" s="89">
        <v>1</v>
      </c>
      <c r="I51" s="89">
        <v>0</v>
      </c>
      <c r="J51" s="89" t="b">
        <v>1</v>
      </c>
      <c r="K51" s="89">
        <v>1</v>
      </c>
      <c r="L51" s="89" t="s">
        <v>117</v>
      </c>
      <c r="M51" s="69" t="s">
        <v>75</v>
      </c>
      <c r="N51" s="69" t="s">
        <v>75</v>
      </c>
      <c r="O51" s="69" t="s">
        <v>75</v>
      </c>
      <c r="P51" s="69" t="s">
        <v>76</v>
      </c>
      <c r="Q51" s="71">
        <v>2.5</v>
      </c>
      <c r="R51" s="71">
        <v>2.1</v>
      </c>
      <c r="S51" s="75">
        <v>2.9</v>
      </c>
      <c r="T51" s="71"/>
      <c r="U51" s="86">
        <v>3.9952747581</v>
      </c>
      <c r="V51" s="86">
        <v>4.43562011158</v>
      </c>
      <c r="W51" s="86">
        <v>2.6307237636</v>
      </c>
      <c r="X51" s="86"/>
      <c r="Y51" s="28" t="s">
        <v>13</v>
      </c>
      <c r="Z51" s="24">
        <v>0</v>
      </c>
      <c r="AA51" s="82">
        <v>2.5</v>
      </c>
      <c r="AB51" s="83">
        <v>2</v>
      </c>
      <c r="AC51" s="82">
        <v>3</v>
      </c>
      <c r="AD51" s="29" t="s">
        <v>31</v>
      </c>
      <c r="AE51" s="30" t="s">
        <v>14</v>
      </c>
      <c r="AF51" s="31">
        <v>3</v>
      </c>
      <c r="AG51" s="24">
        <v>1</v>
      </c>
      <c r="AH51" s="78">
        <v>1</v>
      </c>
      <c r="AI51" s="79">
        <v>413.14285714285717</v>
      </c>
      <c r="AJ51" s="78"/>
      <c r="AK51" s="28"/>
      <c r="AL51" s="44"/>
      <c r="AM51" s="44"/>
      <c r="AN51" s="8">
        <v>3.9952747581</v>
      </c>
      <c r="AO51" s="8">
        <v>4.43562011158</v>
      </c>
      <c r="AP51" s="8">
        <v>2.6307237636</v>
      </c>
      <c r="AQ51" s="8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  <c r="GN51" s="44"/>
      <c r="GO51" s="44"/>
      <c r="GP51" s="44"/>
      <c r="GQ51" s="44"/>
      <c r="GR51" s="44"/>
    </row>
    <row r="52" spans="1:200" s="1" customFormat="1" ht="12.75" customHeight="1">
      <c r="A52" s="23">
        <v>55</v>
      </c>
      <c r="B52" s="24" t="str">
        <f t="shared" si="2"/>
        <v>UCSF_BR_55</v>
      </c>
      <c r="C52" s="90" t="s">
        <v>106</v>
      </c>
      <c r="D52" s="90" t="str">
        <f t="shared" si="1"/>
        <v>caucasian</v>
      </c>
      <c r="E52" s="25" t="s">
        <v>98</v>
      </c>
      <c r="F52" s="43">
        <v>47.8816</v>
      </c>
      <c r="G52" s="89"/>
      <c r="H52" s="89"/>
      <c r="I52" s="89"/>
      <c r="J52" s="89" t="b">
        <v>0</v>
      </c>
      <c r="K52" s="89"/>
      <c r="L52" s="89"/>
      <c r="M52" s="69" t="s">
        <v>75</v>
      </c>
      <c r="N52" s="69" t="s">
        <v>76</v>
      </c>
      <c r="O52" s="69" t="s">
        <v>76</v>
      </c>
      <c r="P52" s="69" t="s">
        <v>75</v>
      </c>
      <c r="Q52" s="71">
        <v>6.56</v>
      </c>
      <c r="R52" s="71"/>
      <c r="S52" s="71">
        <v>3.3</v>
      </c>
      <c r="T52" s="71">
        <v>7.34</v>
      </c>
      <c r="U52" s="86">
        <v>16.9941401504</v>
      </c>
      <c r="V52" s="86"/>
      <c r="W52" s="86"/>
      <c r="X52" s="86">
        <v>6.201</v>
      </c>
      <c r="Y52" s="28" t="s">
        <v>5</v>
      </c>
      <c r="Z52" s="24">
        <v>1</v>
      </c>
      <c r="AA52" s="82">
        <v>4.5</v>
      </c>
      <c r="AB52" s="83"/>
      <c r="AC52" s="82"/>
      <c r="AD52" s="29" t="s">
        <v>31</v>
      </c>
      <c r="AE52" s="30" t="s">
        <v>14</v>
      </c>
      <c r="AF52" s="31">
        <v>4.5</v>
      </c>
      <c r="AG52" s="24">
        <v>1</v>
      </c>
      <c r="AH52" s="78">
        <v>1</v>
      </c>
      <c r="AI52" s="79">
        <v>183</v>
      </c>
      <c r="AJ52" s="78"/>
      <c r="AK52" s="28"/>
      <c r="AL52" s="44"/>
      <c r="AM52" s="44"/>
      <c r="AN52" s="8">
        <v>16.9941401504</v>
      </c>
      <c r="AO52" s="8"/>
      <c r="AP52" s="8"/>
      <c r="AQ52" s="8">
        <v>6.201</v>
      </c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  <c r="GN52" s="44"/>
      <c r="GO52" s="44"/>
      <c r="GP52" s="44"/>
      <c r="GQ52" s="44"/>
      <c r="GR52" s="44"/>
    </row>
    <row r="53" spans="1:200" s="1" customFormat="1" ht="12.75" customHeight="1">
      <c r="A53" s="23">
        <v>56</v>
      </c>
      <c r="B53" s="24" t="str">
        <f t="shared" si="2"/>
        <v>UCSF_BR_56</v>
      </c>
      <c r="C53" s="90" t="s">
        <v>106</v>
      </c>
      <c r="D53" s="90" t="str">
        <f t="shared" si="1"/>
        <v>caucasian</v>
      </c>
      <c r="E53" s="25" t="s">
        <v>97</v>
      </c>
      <c r="F53" s="43">
        <v>58.1698</v>
      </c>
      <c r="G53" s="89"/>
      <c r="H53" s="89"/>
      <c r="I53" s="89"/>
      <c r="J53" s="89" t="b">
        <v>0</v>
      </c>
      <c r="K53" s="89"/>
      <c r="L53" s="89"/>
      <c r="M53" s="69" t="s">
        <v>75</v>
      </c>
      <c r="N53" s="69" t="s">
        <v>75</v>
      </c>
      <c r="O53" s="69" t="s">
        <v>75</v>
      </c>
      <c r="P53" s="69" t="s">
        <v>76</v>
      </c>
      <c r="Q53" s="71">
        <v>3.7</v>
      </c>
      <c r="R53" s="71">
        <v>3.8</v>
      </c>
      <c r="S53" s="71">
        <v>3</v>
      </c>
      <c r="T53" s="71"/>
      <c r="U53" s="86">
        <v>4.6972655288</v>
      </c>
      <c r="V53" s="86">
        <v>5.0561522402</v>
      </c>
      <c r="W53" s="86">
        <v>1.7004394183</v>
      </c>
      <c r="X53" s="86"/>
      <c r="Y53" s="28" t="s">
        <v>13</v>
      </c>
      <c r="Z53" s="24">
        <v>0</v>
      </c>
      <c r="AA53" s="82">
        <v>3</v>
      </c>
      <c r="AB53" s="83">
        <v>2</v>
      </c>
      <c r="AC53" s="82"/>
      <c r="AD53" s="29" t="s">
        <v>31</v>
      </c>
      <c r="AE53" s="30" t="s">
        <v>12</v>
      </c>
      <c r="AF53" s="31">
        <v>3</v>
      </c>
      <c r="AG53" s="24">
        <v>1</v>
      </c>
      <c r="AH53" s="78">
        <v>1</v>
      </c>
      <c r="AI53" s="79">
        <v>263.2857142857143</v>
      </c>
      <c r="AJ53" s="78"/>
      <c r="AK53" s="28"/>
      <c r="AL53" s="44"/>
      <c r="AM53" s="44"/>
      <c r="AN53" s="8">
        <v>4.6972655288</v>
      </c>
      <c r="AO53" s="8">
        <v>5.0561522402</v>
      </c>
      <c r="AP53" s="8">
        <v>1.7004394183</v>
      </c>
      <c r="AQ53" s="8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  <c r="GN53" s="44"/>
      <c r="GO53" s="44"/>
      <c r="GP53" s="44"/>
      <c r="GQ53" s="44"/>
      <c r="GR53" s="44"/>
    </row>
    <row r="54" spans="1:200" s="1" customFormat="1" ht="12.75" customHeight="1">
      <c r="A54" s="23">
        <v>57</v>
      </c>
      <c r="B54" s="24" t="str">
        <f t="shared" si="2"/>
        <v>UCSF_BR_57</v>
      </c>
      <c r="C54" s="90" t="s">
        <v>106</v>
      </c>
      <c r="D54" s="90" t="str">
        <f t="shared" si="1"/>
        <v>caucasian</v>
      </c>
      <c r="E54" s="25" t="s">
        <v>98</v>
      </c>
      <c r="F54" s="43">
        <v>40.0822</v>
      </c>
      <c r="G54" s="89"/>
      <c r="H54" s="89"/>
      <c r="I54" s="89"/>
      <c r="J54" s="89" t="b">
        <v>0</v>
      </c>
      <c r="K54" s="89"/>
      <c r="L54" s="89"/>
      <c r="M54" s="69" t="s">
        <v>75</v>
      </c>
      <c r="N54" s="69" t="s">
        <v>75</v>
      </c>
      <c r="O54" s="69" t="s">
        <v>76</v>
      </c>
      <c r="P54" s="69" t="s">
        <v>75</v>
      </c>
      <c r="Q54" s="71">
        <v>8.49</v>
      </c>
      <c r="R54" s="71">
        <v>7.97</v>
      </c>
      <c r="S54" s="71"/>
      <c r="T54" s="75">
        <v>5.96</v>
      </c>
      <c r="U54" s="87">
        <v>57.4047839806</v>
      </c>
      <c r="V54" s="87">
        <v>54.0808094393</v>
      </c>
      <c r="W54" s="87"/>
      <c r="X54" s="87">
        <v>15.4016110127</v>
      </c>
      <c r="Y54" s="28" t="s">
        <v>5</v>
      </c>
      <c r="Z54" s="24">
        <v>1</v>
      </c>
      <c r="AA54" s="82">
        <v>8</v>
      </c>
      <c r="AB54" s="83"/>
      <c r="AC54" s="82"/>
      <c r="AD54" s="29" t="s">
        <v>2</v>
      </c>
      <c r="AE54" s="30" t="s">
        <v>14</v>
      </c>
      <c r="AF54" s="31">
        <v>4.5</v>
      </c>
      <c r="AG54" s="24">
        <v>1</v>
      </c>
      <c r="AH54" s="78">
        <v>1</v>
      </c>
      <c r="AI54" s="79">
        <v>49.142857142857146</v>
      </c>
      <c r="AJ54" s="78"/>
      <c r="AK54" s="28"/>
      <c r="AL54" s="44"/>
      <c r="AM54" s="44"/>
      <c r="AN54" s="8">
        <v>57.4047839806</v>
      </c>
      <c r="AO54" s="8">
        <v>54.0808094393</v>
      </c>
      <c r="AP54" s="8"/>
      <c r="AQ54" s="8">
        <v>15.4016110127</v>
      </c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</row>
    <row r="55" spans="1:200" s="1" customFormat="1" ht="12.75" customHeight="1">
      <c r="A55" s="23">
        <v>58</v>
      </c>
      <c r="B55" s="24" t="str">
        <f t="shared" si="2"/>
        <v>UCSF_BR_58</v>
      </c>
      <c r="C55" s="90" t="s">
        <v>106</v>
      </c>
      <c r="D55" s="90" t="str">
        <f t="shared" si="1"/>
        <v>caucasian</v>
      </c>
      <c r="E55" s="25" t="s">
        <v>97</v>
      </c>
      <c r="F55" s="43">
        <v>50.2032</v>
      </c>
      <c r="G55" s="89">
        <v>0</v>
      </c>
      <c r="H55" s="89">
        <v>0</v>
      </c>
      <c r="I55" s="89">
        <v>0</v>
      </c>
      <c r="J55" s="89" t="b">
        <v>1</v>
      </c>
      <c r="K55" s="89">
        <v>3</v>
      </c>
      <c r="L55" s="89" t="s">
        <v>118</v>
      </c>
      <c r="M55" s="69" t="s">
        <v>75</v>
      </c>
      <c r="N55" s="69" t="s">
        <v>75</v>
      </c>
      <c r="O55" s="69" t="s">
        <v>75</v>
      </c>
      <c r="P55" s="69" t="s">
        <v>76</v>
      </c>
      <c r="Q55" s="71">
        <v>8.04</v>
      </c>
      <c r="R55" s="71">
        <v>8.27</v>
      </c>
      <c r="S55" s="72">
        <v>8.83</v>
      </c>
      <c r="T55" s="71"/>
      <c r="U55" s="86">
        <v>60.02622062724</v>
      </c>
      <c r="V55" s="86">
        <v>69.83382559531</v>
      </c>
      <c r="W55" s="86">
        <v>102.8136136104</v>
      </c>
      <c r="X55" s="86"/>
      <c r="Y55" s="28" t="s">
        <v>13</v>
      </c>
      <c r="Z55" s="24">
        <v>0</v>
      </c>
      <c r="AA55" s="82">
        <v>6</v>
      </c>
      <c r="AB55" s="83">
        <v>5</v>
      </c>
      <c r="AC55" s="82">
        <v>3</v>
      </c>
      <c r="AD55" s="29" t="s">
        <v>31</v>
      </c>
      <c r="AE55" s="30" t="s">
        <v>14</v>
      </c>
      <c r="AF55" s="31">
        <v>9</v>
      </c>
      <c r="AG55" s="24">
        <v>1</v>
      </c>
      <c r="AH55" s="78">
        <v>0</v>
      </c>
      <c r="AI55" s="79">
        <v>14.428571428571429</v>
      </c>
      <c r="AJ55" s="78" t="s">
        <v>15</v>
      </c>
      <c r="AK55" s="28"/>
      <c r="AL55" s="44"/>
      <c r="AM55" s="44"/>
      <c r="AN55" s="8">
        <v>60.02622062724</v>
      </c>
      <c r="AO55" s="8">
        <v>69.83382559531</v>
      </c>
      <c r="AP55" s="8">
        <v>102.8136136104</v>
      </c>
      <c r="AQ55" s="8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</row>
    <row r="56" spans="1:200" s="1" customFormat="1" ht="12.75" customHeight="1">
      <c r="A56" s="23">
        <v>59</v>
      </c>
      <c r="B56" s="24" t="str">
        <f t="shared" si="2"/>
        <v>UCSF_BR_59</v>
      </c>
      <c r="C56" s="90" t="s">
        <v>110</v>
      </c>
      <c r="D56" s="90" t="str">
        <f t="shared" si="1"/>
        <v>other</v>
      </c>
      <c r="E56" s="25" t="s">
        <v>97</v>
      </c>
      <c r="F56" s="43">
        <v>45.6331</v>
      </c>
      <c r="G56" s="89">
        <v>1</v>
      </c>
      <c r="H56" s="89">
        <v>1</v>
      </c>
      <c r="I56" s="89">
        <v>0</v>
      </c>
      <c r="J56" s="89" t="b">
        <v>1</v>
      </c>
      <c r="K56" s="89">
        <v>1</v>
      </c>
      <c r="L56" s="89" t="s">
        <v>117</v>
      </c>
      <c r="M56" s="69" t="s">
        <v>75</v>
      </c>
      <c r="N56" s="69" t="s">
        <v>75</v>
      </c>
      <c r="O56" s="69" t="s">
        <v>75</v>
      </c>
      <c r="P56" s="69" t="s">
        <v>76</v>
      </c>
      <c r="Q56" s="71">
        <v>2.41</v>
      </c>
      <c r="R56" s="71">
        <v>2.15</v>
      </c>
      <c r="S56" s="75">
        <v>2.3</v>
      </c>
      <c r="T56" s="71"/>
      <c r="U56" s="86">
        <v>4.92604979846</v>
      </c>
      <c r="V56" s="86">
        <v>2.66275634429</v>
      </c>
      <c r="W56" s="86">
        <v>2.07938232159</v>
      </c>
      <c r="X56" s="86"/>
      <c r="Y56" s="28" t="s">
        <v>13</v>
      </c>
      <c r="Z56" s="24">
        <v>0</v>
      </c>
      <c r="AA56" s="82">
        <v>3.5</v>
      </c>
      <c r="AB56" s="83">
        <v>1</v>
      </c>
      <c r="AC56" s="82">
        <v>2</v>
      </c>
      <c r="AD56" s="29" t="s">
        <v>31</v>
      </c>
      <c r="AE56" s="30" t="s">
        <v>12</v>
      </c>
      <c r="AF56" s="31">
        <v>3.5</v>
      </c>
      <c r="AG56" s="24">
        <v>0</v>
      </c>
      <c r="AH56" s="78">
        <v>1</v>
      </c>
      <c r="AI56" s="79">
        <v>419.2857142857143</v>
      </c>
      <c r="AJ56" s="78"/>
      <c r="AK56" s="28"/>
      <c r="AL56" s="44"/>
      <c r="AM56" s="44"/>
      <c r="AN56" s="8">
        <v>4.92604979846</v>
      </c>
      <c r="AO56" s="8">
        <v>2.66275634429</v>
      </c>
      <c r="AP56" s="8">
        <v>2.07938232159</v>
      </c>
      <c r="AQ56" s="8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</row>
    <row r="57" spans="1:200" s="1" customFormat="1" ht="12.75" customHeight="1">
      <c r="A57" s="23">
        <v>60</v>
      </c>
      <c r="B57" s="24" t="str">
        <f t="shared" si="2"/>
        <v>UCSF_BR_60</v>
      </c>
      <c r="C57" s="90" t="s">
        <v>111</v>
      </c>
      <c r="D57" s="90" t="str">
        <f t="shared" si="1"/>
        <v>caucasian</v>
      </c>
      <c r="E57" s="25" t="s">
        <v>98</v>
      </c>
      <c r="F57" s="43">
        <v>29.7145</v>
      </c>
      <c r="G57" s="89">
        <v>0</v>
      </c>
      <c r="H57" s="89">
        <v>0</v>
      </c>
      <c r="I57" s="89">
        <v>0</v>
      </c>
      <c r="J57" s="89" t="b">
        <v>1</v>
      </c>
      <c r="K57" s="89">
        <v>3</v>
      </c>
      <c r="L57" s="89" t="s">
        <v>118</v>
      </c>
      <c r="M57" s="69" t="s">
        <v>75</v>
      </c>
      <c r="N57" s="69" t="s">
        <v>76</v>
      </c>
      <c r="O57" s="69" t="s">
        <v>75</v>
      </c>
      <c r="P57" s="69" t="s">
        <v>76</v>
      </c>
      <c r="Q57" s="71">
        <v>2.67</v>
      </c>
      <c r="R57" s="73"/>
      <c r="S57" s="71">
        <v>1.55</v>
      </c>
      <c r="T57" s="71"/>
      <c r="U57" s="86">
        <v>8.099060608</v>
      </c>
      <c r="V57" s="86"/>
      <c r="W57" s="86">
        <v>2.02203368885</v>
      </c>
      <c r="X57" s="86"/>
      <c r="Y57" s="28" t="s">
        <v>13</v>
      </c>
      <c r="Z57" s="24">
        <v>0</v>
      </c>
      <c r="AA57" s="82">
        <v>3.5</v>
      </c>
      <c r="AB57" s="83">
        <v>1</v>
      </c>
      <c r="AC57" s="82">
        <v>2</v>
      </c>
      <c r="AD57" s="29" t="s">
        <v>31</v>
      </c>
      <c r="AE57" s="30" t="s">
        <v>14</v>
      </c>
      <c r="AF57" s="31">
        <v>1.3</v>
      </c>
      <c r="AG57" s="24">
        <v>1</v>
      </c>
      <c r="AH57" s="78">
        <v>1</v>
      </c>
      <c r="AI57" s="79">
        <v>481.2857142857143</v>
      </c>
      <c r="AJ57" s="78"/>
      <c r="AK57" s="28"/>
      <c r="AL57" s="44"/>
      <c r="AM57" s="44"/>
      <c r="AN57" s="8">
        <v>8.099060608</v>
      </c>
      <c r="AO57" s="8"/>
      <c r="AP57" s="8">
        <v>2.02203368885</v>
      </c>
      <c r="AQ57" s="8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</row>
    <row r="58" spans="1:200" s="1" customFormat="1" ht="12.75" customHeight="1">
      <c r="A58" s="23">
        <v>61</v>
      </c>
      <c r="B58" s="24" t="str">
        <f t="shared" si="2"/>
        <v>UCSF_BR_61</v>
      </c>
      <c r="C58" s="90" t="s">
        <v>106</v>
      </c>
      <c r="D58" s="90" t="str">
        <f t="shared" si="1"/>
        <v>caucasian</v>
      </c>
      <c r="E58" s="25" t="s">
        <v>98</v>
      </c>
      <c r="F58" s="43">
        <v>47.5455</v>
      </c>
      <c r="G58" s="89"/>
      <c r="H58" s="89"/>
      <c r="I58" s="89"/>
      <c r="J58" s="89" t="b">
        <v>0</v>
      </c>
      <c r="K58" s="89"/>
      <c r="L58" s="89"/>
      <c r="M58" s="69" t="s">
        <v>75</v>
      </c>
      <c r="N58" s="69" t="s">
        <v>75</v>
      </c>
      <c r="O58" s="69" t="s">
        <v>75</v>
      </c>
      <c r="P58" s="69" t="s">
        <v>75</v>
      </c>
      <c r="Q58" s="71">
        <v>4.3</v>
      </c>
      <c r="R58" s="74">
        <v>4.23</v>
      </c>
      <c r="S58" s="71">
        <v>4.17</v>
      </c>
      <c r="T58" s="71">
        <v>4.87</v>
      </c>
      <c r="U58" s="86">
        <v>22.0275874395</v>
      </c>
      <c r="V58" s="86">
        <v>16.2707516199</v>
      </c>
      <c r="W58" s="86">
        <v>10.7202146242</v>
      </c>
      <c r="X58" s="86">
        <v>14.0332028376</v>
      </c>
      <c r="Y58" s="28" t="s">
        <v>5</v>
      </c>
      <c r="Z58" s="24">
        <v>1</v>
      </c>
      <c r="AA58" s="82">
        <v>6</v>
      </c>
      <c r="AB58" s="83"/>
      <c r="AC58" s="82"/>
      <c r="AD58" s="29" t="s">
        <v>31</v>
      </c>
      <c r="AE58" s="30" t="s">
        <v>14</v>
      </c>
      <c r="AF58" s="31">
        <v>2.8</v>
      </c>
      <c r="AG58" s="24">
        <v>1</v>
      </c>
      <c r="AH58" s="78">
        <v>0</v>
      </c>
      <c r="AI58" s="79">
        <v>50.285714285714285</v>
      </c>
      <c r="AJ58" s="78" t="s">
        <v>15</v>
      </c>
      <c r="AK58" s="28"/>
      <c r="AL58" s="44"/>
      <c r="AM58" s="44"/>
      <c r="AN58" s="8">
        <v>22.0275874395</v>
      </c>
      <c r="AO58" s="8">
        <v>16.2707516199</v>
      </c>
      <c r="AP58" s="8">
        <v>10.7202146242</v>
      </c>
      <c r="AQ58" s="8">
        <v>14.0332028376</v>
      </c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</row>
    <row r="59" spans="1:200" s="1" customFormat="1" ht="12.75" customHeight="1">
      <c r="A59" s="23">
        <v>62</v>
      </c>
      <c r="B59" s="24" t="str">
        <f t="shared" si="2"/>
        <v>UCSF_BR_62</v>
      </c>
      <c r="C59" s="90" t="s">
        <v>106</v>
      </c>
      <c r="D59" s="90" t="str">
        <f t="shared" si="1"/>
        <v>caucasian</v>
      </c>
      <c r="E59" s="25" t="s">
        <v>97</v>
      </c>
      <c r="F59" s="43">
        <v>38.5894</v>
      </c>
      <c r="G59" s="89">
        <v>0</v>
      </c>
      <c r="H59" s="89">
        <v>0</v>
      </c>
      <c r="I59" s="89">
        <v>0</v>
      </c>
      <c r="J59" s="89" t="b">
        <v>1</v>
      </c>
      <c r="K59" s="89">
        <v>3</v>
      </c>
      <c r="L59" s="89" t="s">
        <v>118</v>
      </c>
      <c r="M59" s="69" t="s">
        <v>75</v>
      </c>
      <c r="N59" s="69" t="s">
        <v>75</v>
      </c>
      <c r="O59" s="69" t="s">
        <v>75</v>
      </c>
      <c r="P59" s="69" t="s">
        <v>76</v>
      </c>
      <c r="Q59" s="71">
        <v>3.64</v>
      </c>
      <c r="R59" s="71">
        <v>2.21</v>
      </c>
      <c r="S59" s="72">
        <v>0.95</v>
      </c>
      <c r="T59" s="71"/>
      <c r="U59" s="86">
        <v>31.45572505789</v>
      </c>
      <c r="V59" s="86">
        <v>17.43101804437</v>
      </c>
      <c r="W59" s="86">
        <v>0.01186523436</v>
      </c>
      <c r="X59" s="86"/>
      <c r="Y59" s="28" t="s">
        <v>13</v>
      </c>
      <c r="Z59" s="24">
        <v>0</v>
      </c>
      <c r="AA59" s="82">
        <v>5</v>
      </c>
      <c r="AB59" s="83">
        <v>0</v>
      </c>
      <c r="AC59" s="82">
        <v>1</v>
      </c>
      <c r="AD59" s="29" t="s">
        <v>31</v>
      </c>
      <c r="AE59" s="30" t="s">
        <v>12</v>
      </c>
      <c r="AF59" s="31">
        <v>0</v>
      </c>
      <c r="AG59" s="24">
        <v>0</v>
      </c>
      <c r="AH59" s="78">
        <v>1</v>
      </c>
      <c r="AI59" s="79">
        <v>369</v>
      </c>
      <c r="AJ59" s="78"/>
      <c r="AK59" s="28"/>
      <c r="AL59" s="44"/>
      <c r="AM59" s="44"/>
      <c r="AN59" s="8">
        <v>31.45572505789</v>
      </c>
      <c r="AO59" s="8">
        <v>17.43101804437</v>
      </c>
      <c r="AP59" s="8">
        <v>0.01186523436</v>
      </c>
      <c r="AQ59" s="8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</row>
    <row r="60" spans="1:200" s="1" customFormat="1" ht="12.75" customHeight="1">
      <c r="A60" s="23">
        <v>63</v>
      </c>
      <c r="B60" s="24" t="str">
        <f t="shared" si="2"/>
        <v>UCSF_BR_63</v>
      </c>
      <c r="C60" s="90" t="s">
        <v>106</v>
      </c>
      <c r="D60" s="90" t="str">
        <f t="shared" si="1"/>
        <v>caucasian</v>
      </c>
      <c r="E60" s="25" t="s">
        <v>98</v>
      </c>
      <c r="F60" s="43">
        <v>37.4167</v>
      </c>
      <c r="G60" s="89">
        <v>1</v>
      </c>
      <c r="H60" s="89">
        <v>0</v>
      </c>
      <c r="I60" s="89">
        <v>1</v>
      </c>
      <c r="J60" s="89" t="b">
        <v>1</v>
      </c>
      <c r="K60" s="89">
        <v>2</v>
      </c>
      <c r="L60" s="89" t="s">
        <v>119</v>
      </c>
      <c r="M60" s="69" t="s">
        <v>75</v>
      </c>
      <c r="N60" s="69" t="s">
        <v>75</v>
      </c>
      <c r="O60" s="69" t="s">
        <v>75</v>
      </c>
      <c r="P60" s="69" t="s">
        <v>75</v>
      </c>
      <c r="Q60" s="71">
        <v>6.57</v>
      </c>
      <c r="R60" s="71">
        <v>5.97</v>
      </c>
      <c r="S60" s="72">
        <v>3.62</v>
      </c>
      <c r="T60" s="71">
        <v>2.83</v>
      </c>
      <c r="U60" s="86">
        <v>71.2705077224</v>
      </c>
      <c r="V60" s="86">
        <v>66.0300292134</v>
      </c>
      <c r="W60" s="86">
        <v>12.065608935</v>
      </c>
      <c r="X60" s="86">
        <v>0.68027343664</v>
      </c>
      <c r="Y60" s="28" t="s">
        <v>5</v>
      </c>
      <c r="Z60" s="24">
        <v>1</v>
      </c>
      <c r="AA60" s="82">
        <v>13</v>
      </c>
      <c r="AB60" s="83">
        <v>4</v>
      </c>
      <c r="AC60" s="82">
        <v>2</v>
      </c>
      <c r="AD60" s="29" t="s">
        <v>31</v>
      </c>
      <c r="AE60" s="30" t="s">
        <v>12</v>
      </c>
      <c r="AF60" s="31">
        <v>1.3</v>
      </c>
      <c r="AG60" s="24">
        <v>1</v>
      </c>
      <c r="AH60" s="78">
        <v>1</v>
      </c>
      <c r="AI60" s="79">
        <v>407.57142857142856</v>
      </c>
      <c r="AJ60" s="78"/>
      <c r="AK60" s="28"/>
      <c r="AL60" s="44"/>
      <c r="AM60" s="44"/>
      <c r="AN60" s="8">
        <v>71.2705077224</v>
      </c>
      <c r="AO60" s="8">
        <v>66.0300292134</v>
      </c>
      <c r="AP60" s="8">
        <v>12.065608935</v>
      </c>
      <c r="AQ60" s="8">
        <v>0.68027343664</v>
      </c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</row>
    <row r="61" spans="1:200" s="1" customFormat="1" ht="12.75" customHeight="1">
      <c r="A61" s="23">
        <v>64</v>
      </c>
      <c r="B61" s="24" t="str">
        <f t="shared" si="2"/>
        <v>UCSF_BR_64</v>
      </c>
      <c r="C61" s="90" t="s">
        <v>106</v>
      </c>
      <c r="D61" s="90" t="str">
        <f t="shared" si="1"/>
        <v>caucasian</v>
      </c>
      <c r="E61" s="25" t="s">
        <v>98</v>
      </c>
      <c r="F61" s="43">
        <v>32.907</v>
      </c>
      <c r="G61" s="89"/>
      <c r="H61" s="89"/>
      <c r="I61" s="89"/>
      <c r="J61" s="89" t="b">
        <v>0</v>
      </c>
      <c r="K61" s="89"/>
      <c r="L61" s="89"/>
      <c r="M61" s="69" t="s">
        <v>75</v>
      </c>
      <c r="N61" s="69" t="s">
        <v>75</v>
      </c>
      <c r="O61" s="69" t="s">
        <v>75</v>
      </c>
      <c r="P61" s="69" t="s">
        <v>76</v>
      </c>
      <c r="Q61" s="71">
        <v>9.1</v>
      </c>
      <c r="R61" s="71">
        <v>8.91</v>
      </c>
      <c r="S61" s="72">
        <v>8.1</v>
      </c>
      <c r="T61" s="71"/>
      <c r="U61" s="86">
        <v>33.0969231503</v>
      </c>
      <c r="V61" s="86">
        <v>33.1762688518</v>
      </c>
      <c r="W61" s="86">
        <v>12.5720212269</v>
      </c>
      <c r="X61" s="86"/>
      <c r="Y61" s="28" t="s">
        <v>33</v>
      </c>
      <c r="Z61" s="24">
        <v>0</v>
      </c>
      <c r="AA61" s="82">
        <v>7</v>
      </c>
      <c r="AB61" s="83"/>
      <c r="AC61" s="82"/>
      <c r="AD61" s="29" t="s">
        <v>31</v>
      </c>
      <c r="AE61" s="30" t="s">
        <v>14</v>
      </c>
      <c r="AF61" s="31">
        <v>4.5</v>
      </c>
      <c r="AG61" s="24">
        <v>1</v>
      </c>
      <c r="AH61" s="78">
        <v>0</v>
      </c>
      <c r="AI61" s="79">
        <v>100.71428571428571</v>
      </c>
      <c r="AJ61" s="78" t="s">
        <v>16</v>
      </c>
      <c r="AK61" s="28"/>
      <c r="AL61" s="44"/>
      <c r="AM61" s="44"/>
      <c r="AN61" s="8">
        <v>33.0969231503</v>
      </c>
      <c r="AO61" s="8">
        <v>33.1762688518</v>
      </c>
      <c r="AP61" s="8">
        <v>12.5720212269</v>
      </c>
      <c r="AQ61" s="8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</row>
    <row r="62" spans="1:200" s="1" customFormat="1" ht="12.75" customHeight="1">
      <c r="A62" s="23">
        <v>65</v>
      </c>
      <c r="B62" s="24" t="str">
        <f t="shared" si="2"/>
        <v>UCSF_BR_65</v>
      </c>
      <c r="C62" s="90" t="s">
        <v>106</v>
      </c>
      <c r="D62" s="90" t="str">
        <f t="shared" si="1"/>
        <v>caucasian</v>
      </c>
      <c r="E62" s="25" t="s">
        <v>97</v>
      </c>
      <c r="F62" s="43">
        <v>55.304</v>
      </c>
      <c r="G62" s="89">
        <v>0</v>
      </c>
      <c r="H62" s="89">
        <v>1</v>
      </c>
      <c r="I62" s="89">
        <v>0</v>
      </c>
      <c r="J62" s="89" t="b">
        <v>1</v>
      </c>
      <c r="K62" s="89">
        <v>1</v>
      </c>
      <c r="L62" s="89" t="s">
        <v>117</v>
      </c>
      <c r="M62" s="69" t="s">
        <v>75</v>
      </c>
      <c r="N62" s="69" t="s">
        <v>75</v>
      </c>
      <c r="O62" s="69" t="s">
        <v>75</v>
      </c>
      <c r="P62" s="69" t="s">
        <v>76</v>
      </c>
      <c r="Q62" s="71">
        <v>5.99</v>
      </c>
      <c r="R62" s="71">
        <v>6.33</v>
      </c>
      <c r="S62" s="72">
        <v>6.04</v>
      </c>
      <c r="T62" s="71"/>
      <c r="U62" s="86">
        <v>10.89821775966</v>
      </c>
      <c r="V62" s="86">
        <v>6.44282225748</v>
      </c>
      <c r="W62" s="86">
        <v>6.52390135894</v>
      </c>
      <c r="X62" s="86"/>
      <c r="Y62" s="28" t="s">
        <v>13</v>
      </c>
      <c r="Z62" s="24">
        <v>0</v>
      </c>
      <c r="AA62" s="82">
        <v>6</v>
      </c>
      <c r="AB62" s="82">
        <v>3.2</v>
      </c>
      <c r="AC62" s="82">
        <v>2</v>
      </c>
      <c r="AD62" s="29" t="s">
        <v>38</v>
      </c>
      <c r="AE62" s="30" t="s">
        <v>14</v>
      </c>
      <c r="AF62" s="31">
        <v>6</v>
      </c>
      <c r="AG62" s="24">
        <v>0</v>
      </c>
      <c r="AH62" s="78">
        <v>1</v>
      </c>
      <c r="AI62" s="79">
        <v>206.85714285714286</v>
      </c>
      <c r="AJ62" s="78"/>
      <c r="AK62" s="28"/>
      <c r="AL62" s="44"/>
      <c r="AM62" s="44"/>
      <c r="AN62" s="8">
        <v>10.89821775966</v>
      </c>
      <c r="AO62" s="9">
        <v>6.44282225748</v>
      </c>
      <c r="AP62" s="8">
        <v>6.52390135894</v>
      </c>
      <c r="AQ62" s="8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</row>
    <row r="63" spans="1:200" s="1" customFormat="1" ht="12.75" customHeight="1">
      <c r="A63" s="23">
        <v>66</v>
      </c>
      <c r="B63" s="24" t="str">
        <f t="shared" si="2"/>
        <v>UCSF_BR_66</v>
      </c>
      <c r="C63" s="90" t="s">
        <v>106</v>
      </c>
      <c r="D63" s="90" t="str">
        <f t="shared" si="1"/>
        <v>caucasian</v>
      </c>
      <c r="E63" s="25" t="s">
        <v>97</v>
      </c>
      <c r="F63" s="43">
        <v>48.4005</v>
      </c>
      <c r="G63" s="89">
        <v>1</v>
      </c>
      <c r="H63" s="89">
        <v>1</v>
      </c>
      <c r="I63" s="89">
        <v>1</v>
      </c>
      <c r="J63" s="89" t="b">
        <v>1</v>
      </c>
      <c r="K63" s="89">
        <v>2</v>
      </c>
      <c r="L63" s="89" t="s">
        <v>119</v>
      </c>
      <c r="M63" s="69" t="s">
        <v>75</v>
      </c>
      <c r="N63" s="69" t="s">
        <v>75</v>
      </c>
      <c r="O63" s="69" t="s">
        <v>75</v>
      </c>
      <c r="P63" s="69" t="s">
        <v>76</v>
      </c>
      <c r="Q63" s="71">
        <v>2.5</v>
      </c>
      <c r="R63" s="71">
        <v>2.5</v>
      </c>
      <c r="S63" s="71">
        <v>2.25</v>
      </c>
      <c r="T63" s="71"/>
      <c r="U63" s="86">
        <v>5.3195800714</v>
      </c>
      <c r="V63" s="86">
        <v>4.34663085388</v>
      </c>
      <c r="W63" s="86">
        <v>1.71254882596</v>
      </c>
      <c r="X63" s="86"/>
      <c r="Y63" s="28" t="s">
        <v>13</v>
      </c>
      <c r="Z63" s="24">
        <v>0</v>
      </c>
      <c r="AA63" s="82">
        <v>4</v>
      </c>
      <c r="AB63" s="82">
        <v>3</v>
      </c>
      <c r="AC63" s="82">
        <v>3</v>
      </c>
      <c r="AD63" s="29" t="s">
        <v>31</v>
      </c>
      <c r="AE63" s="30" t="s">
        <v>39</v>
      </c>
      <c r="AF63" s="31">
        <v>2.5</v>
      </c>
      <c r="AG63" s="24">
        <v>0</v>
      </c>
      <c r="AH63" s="78">
        <v>1</v>
      </c>
      <c r="AI63" s="79">
        <v>95.28571428571429</v>
      </c>
      <c r="AJ63" s="78"/>
      <c r="AK63" s="28"/>
      <c r="AL63" s="44"/>
      <c r="AM63" s="44"/>
      <c r="AN63" s="8">
        <v>5.3195800714</v>
      </c>
      <c r="AO63" s="10">
        <v>4.34663085388</v>
      </c>
      <c r="AP63" s="10">
        <v>1.71254882596</v>
      </c>
      <c r="AQ63" s="10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</row>
    <row r="64" spans="1:200" s="1" customFormat="1" ht="12.75" customHeight="1">
      <c r="A64" s="23">
        <v>67</v>
      </c>
      <c r="B64" s="24" t="str">
        <f>CONCATENATE("UCSF_BR_",A64)</f>
        <v>UCSF_BR_67</v>
      </c>
      <c r="C64" s="90" t="s">
        <v>110</v>
      </c>
      <c r="D64" s="90" t="str">
        <f t="shared" si="1"/>
        <v>other</v>
      </c>
      <c r="E64" s="25" t="s">
        <v>97</v>
      </c>
      <c r="F64" s="43">
        <v>48.2573</v>
      </c>
      <c r="G64" s="89">
        <v>0</v>
      </c>
      <c r="H64" s="89">
        <v>0</v>
      </c>
      <c r="I64" s="89">
        <v>0</v>
      </c>
      <c r="J64" s="89" t="b">
        <v>1</v>
      </c>
      <c r="K64" s="89">
        <v>3</v>
      </c>
      <c r="L64" s="89" t="s">
        <v>118</v>
      </c>
      <c r="M64" s="69" t="s">
        <v>75</v>
      </c>
      <c r="N64" s="69" t="s">
        <v>76</v>
      </c>
      <c r="O64" s="69" t="s">
        <v>75</v>
      </c>
      <c r="P64" s="69" t="s">
        <v>76</v>
      </c>
      <c r="Q64" s="75">
        <v>6.17</v>
      </c>
      <c r="R64" s="73"/>
      <c r="S64" s="75">
        <v>0.7</v>
      </c>
      <c r="T64" s="71"/>
      <c r="U64" s="86">
        <v>30.1196282894</v>
      </c>
      <c r="V64" s="86"/>
      <c r="W64" s="86">
        <v>0.04394531232</v>
      </c>
      <c r="X64" s="86"/>
      <c r="Y64" s="28" t="s">
        <v>13</v>
      </c>
      <c r="Z64" s="24">
        <v>0</v>
      </c>
      <c r="AA64" s="82">
        <v>6</v>
      </c>
      <c r="AB64" s="82">
        <v>1.5</v>
      </c>
      <c r="AC64" s="82">
        <v>2</v>
      </c>
      <c r="AD64" s="29" t="s">
        <v>31</v>
      </c>
      <c r="AE64" s="30" t="s">
        <v>14</v>
      </c>
      <c r="AF64" s="31">
        <v>0</v>
      </c>
      <c r="AG64" s="24">
        <v>1</v>
      </c>
      <c r="AH64" s="78">
        <v>0</v>
      </c>
      <c r="AI64" s="79">
        <v>176.28571428571428</v>
      </c>
      <c r="AJ64" s="78" t="s">
        <v>15</v>
      </c>
      <c r="AK64" s="28"/>
      <c r="AL64" s="44"/>
      <c r="AM64" s="44"/>
      <c r="AN64" s="8">
        <v>30.1196282894</v>
      </c>
      <c r="AO64" s="9"/>
      <c r="AP64" s="8">
        <v>0.04394531232</v>
      </c>
      <c r="AQ64" s="8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</row>
    <row r="65" spans="1:200" s="1" customFormat="1" ht="12.75" customHeight="1">
      <c r="A65" s="23">
        <v>68</v>
      </c>
      <c r="B65" s="24" t="str">
        <f>CONCATENATE("UCSF_BR_",A65)</f>
        <v>UCSF_BR_68</v>
      </c>
      <c r="C65" s="90" t="s">
        <v>106</v>
      </c>
      <c r="D65" s="90" t="str">
        <f t="shared" si="1"/>
        <v>caucasian</v>
      </c>
      <c r="E65" s="25" t="s">
        <v>97</v>
      </c>
      <c r="F65" s="43">
        <v>37.4854</v>
      </c>
      <c r="G65" s="89">
        <v>1</v>
      </c>
      <c r="H65" s="89">
        <v>1</v>
      </c>
      <c r="I65" s="89">
        <v>1</v>
      </c>
      <c r="J65" s="89" t="b">
        <v>1</v>
      </c>
      <c r="K65" s="89">
        <v>2</v>
      </c>
      <c r="L65" s="89" t="s">
        <v>119</v>
      </c>
      <c r="M65" s="69" t="s">
        <v>75</v>
      </c>
      <c r="N65" s="69" t="s">
        <v>75</v>
      </c>
      <c r="O65" s="69" t="s">
        <v>75</v>
      </c>
      <c r="P65" s="69" t="s">
        <v>76</v>
      </c>
      <c r="Q65" s="71">
        <v>3.21</v>
      </c>
      <c r="R65" s="71">
        <v>2.93</v>
      </c>
      <c r="S65" s="72">
        <v>2.91</v>
      </c>
      <c r="T65" s="71"/>
      <c r="U65" s="86">
        <v>7.2326658675</v>
      </c>
      <c r="V65" s="86">
        <v>6.32911376153</v>
      </c>
      <c r="W65" s="86">
        <v>3.82554931157</v>
      </c>
      <c r="X65" s="86"/>
      <c r="Y65" s="28" t="s">
        <v>13</v>
      </c>
      <c r="Z65" s="24">
        <v>0</v>
      </c>
      <c r="AA65" s="82">
        <v>3.5</v>
      </c>
      <c r="AB65" s="82">
        <v>1.5</v>
      </c>
      <c r="AC65" s="82">
        <v>2</v>
      </c>
      <c r="AD65" s="29" t="s">
        <v>31</v>
      </c>
      <c r="AE65" s="30" t="s">
        <v>12</v>
      </c>
      <c r="AF65" s="31">
        <v>2.8</v>
      </c>
      <c r="AG65" s="24">
        <v>1</v>
      </c>
      <c r="AH65" s="78">
        <v>0</v>
      </c>
      <c r="AI65" s="79">
        <v>234.14285714285714</v>
      </c>
      <c r="AJ65" s="78" t="s">
        <v>16</v>
      </c>
      <c r="AK65" s="28"/>
      <c r="AL65" s="44"/>
      <c r="AM65" s="44"/>
      <c r="AN65" s="8">
        <v>7.2326658675</v>
      </c>
      <c r="AO65" s="8">
        <v>6.32911376153</v>
      </c>
      <c r="AP65" s="8">
        <v>3.82554931157</v>
      </c>
      <c r="AQ65" s="8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</row>
    <row r="66" spans="1:29" ht="12.75" customHeight="1">
      <c r="A66" s="36"/>
      <c r="B66" s="37"/>
      <c r="C66" s="26"/>
      <c r="D66" s="26"/>
      <c r="E66" s="37"/>
      <c r="F66" s="37"/>
      <c r="G66" s="37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7"/>
      <c r="S66" s="37"/>
      <c r="T66" s="37"/>
      <c r="U66" s="37"/>
      <c r="V66" s="39"/>
      <c r="W66" s="38"/>
      <c r="X66" s="38"/>
      <c r="Y66" s="40"/>
      <c r="Z66" s="32"/>
      <c r="AA66" s="66"/>
      <c r="AB66" s="32"/>
      <c r="AC66" s="33"/>
    </row>
    <row r="67" spans="4:192" ht="12.75" customHeight="1">
      <c r="D67" s="22" t="s">
        <v>70</v>
      </c>
      <c r="E67" s="84">
        <f>COUNTIF(M2:M65,"yes")</f>
        <v>64</v>
      </c>
      <c r="F67" s="84">
        <f>COUNTIF(N2:N65,"yes")</f>
        <v>49</v>
      </c>
      <c r="G67" s="84">
        <f>COUNTIF(O2:O65,"yes")</f>
        <v>61</v>
      </c>
      <c r="H67" s="84">
        <f>COUNTIF(P2:P65,"yes")</f>
        <v>15</v>
      </c>
      <c r="L67"/>
      <c r="M67"/>
      <c r="N67"/>
      <c r="O67"/>
      <c r="P67"/>
      <c r="Q67"/>
      <c r="R67"/>
      <c r="T67" s="4"/>
      <c r="U67" s="4"/>
      <c r="W67" s="3"/>
      <c r="X67" s="3"/>
      <c r="Y67" s="4"/>
      <c r="Z67" s="37" t="s">
        <v>36</v>
      </c>
      <c r="AA67" s="41">
        <f>AVERAGE(AI2:AI65)</f>
        <v>245.47321428571416</v>
      </c>
      <c r="AB67" s="85"/>
      <c r="AC67"/>
      <c r="GI67" s="2"/>
      <c r="GJ67" s="2"/>
    </row>
    <row r="68" spans="5:192" ht="12.75" customHeight="1">
      <c r="E68" s="6"/>
      <c r="G68" s="4" t="s">
        <v>71</v>
      </c>
      <c r="H68" s="21">
        <f>SUM(E67:H67)</f>
        <v>189</v>
      </c>
      <c r="L68"/>
      <c r="M68"/>
      <c r="N68"/>
      <c r="O68"/>
      <c r="P68"/>
      <c r="Q68"/>
      <c r="R68"/>
      <c r="Z68" s="37"/>
      <c r="AA68" s="41">
        <f>MEDIAN(AI2:AI65)</f>
        <v>272.07142857142856</v>
      </c>
      <c r="AB68" s="85"/>
      <c r="AC68"/>
      <c r="GI68" s="2"/>
      <c r="GJ68" s="2"/>
    </row>
    <row r="69" spans="12:27" ht="12.75" customHeight="1">
      <c r="L69"/>
      <c r="M69"/>
      <c r="N69"/>
      <c r="O69"/>
      <c r="P69"/>
      <c r="Q69"/>
      <c r="R69"/>
      <c r="Z69" s="37"/>
      <c r="AA69" s="36"/>
    </row>
    <row r="70" spans="26:27" ht="12.75" customHeight="1">
      <c r="Z70" s="37" t="s">
        <v>73</v>
      </c>
      <c r="AA70" s="42">
        <f>AA67*7/365.25</f>
        <v>4.704483230663926</v>
      </c>
    </row>
    <row r="71" spans="26:27" ht="12.75" customHeight="1">
      <c r="Z71" s="37"/>
      <c r="AA71" s="42">
        <f>AA68*7/365.25</f>
        <v>5.214236824093087</v>
      </c>
    </row>
    <row r="72" ht="12.75" customHeight="1">
      <c r="AA72" s="67"/>
    </row>
    <row r="73" ht="12.75" customHeight="1">
      <c r="AA73" s="67"/>
    </row>
  </sheetData>
  <sheetProtection/>
  <conditionalFormatting sqref="M1">
    <cfRule type="cellIs" priority="1" dxfId="1" operator="equal" stopIfTrue="1">
      <formula>1</formula>
    </cfRule>
  </conditionalFormatting>
  <printOptions/>
  <pageMargins left="0.75" right="0.75" top="1" bottom="1" header="0.5" footer="0.5"/>
  <pageSetup orientation="portrait"/>
  <headerFooter alignWithMargins="0">
    <oddHeader>&amp;L&amp;10Neoadjuvant Pt List 08/30/02&amp;C&amp;R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B6" sqref="B6"/>
    </sheetView>
  </sheetViews>
  <sheetFormatPr defaultColWidth="9.25390625" defaultRowHeight="12.75"/>
  <cols>
    <col min="1" max="1" width="8.00390625" style="55" customWidth="1"/>
    <col min="2" max="2" width="42.625" style="63" customWidth="1"/>
    <col min="3" max="16384" width="9.25390625" style="14" customWidth="1"/>
  </cols>
  <sheetData>
    <row r="1" spans="1:2" s="13" customFormat="1" ht="12.75">
      <c r="A1" s="54" t="s">
        <v>6</v>
      </c>
      <c r="B1" s="61"/>
    </row>
    <row r="2" spans="1:2" s="13" customFormat="1" ht="12.75">
      <c r="A2" s="54" t="s">
        <v>115</v>
      </c>
      <c r="B2" s="61"/>
    </row>
    <row r="3" spans="1:2" s="13" customFormat="1" ht="12.75">
      <c r="A3" s="91">
        <v>1</v>
      </c>
      <c r="B3" s="91" t="s">
        <v>124</v>
      </c>
    </row>
    <row r="4" spans="1:2" ht="12.75">
      <c r="A4" s="91">
        <v>2</v>
      </c>
      <c r="B4" s="91" t="s">
        <v>125</v>
      </c>
    </row>
    <row r="5" spans="1:2" ht="12.75">
      <c r="A5" s="91">
        <v>3</v>
      </c>
      <c r="B5" s="91" t="s">
        <v>123</v>
      </c>
    </row>
    <row r="6" spans="1:2" ht="12.75">
      <c r="A6" s="14"/>
      <c r="B6" s="14"/>
    </row>
    <row r="7" spans="1:2" ht="12.75">
      <c r="A7" s="55" t="s">
        <v>10</v>
      </c>
      <c r="B7" s="62" t="s">
        <v>83</v>
      </c>
    </row>
    <row r="8" spans="1:2" ht="12.75">
      <c r="A8" s="56">
        <v>0</v>
      </c>
      <c r="B8" s="56" t="s">
        <v>57</v>
      </c>
    </row>
    <row r="9" spans="1:2" ht="12.75">
      <c r="A9" s="56">
        <v>1</v>
      </c>
      <c r="B9" s="56" t="s">
        <v>58</v>
      </c>
    </row>
    <row r="11" ht="12.75">
      <c r="A11" s="56" t="s">
        <v>61</v>
      </c>
    </row>
    <row r="12" spans="1:2" ht="12.75">
      <c r="A12" s="55" t="s">
        <v>59</v>
      </c>
      <c r="B12" s="56" t="s">
        <v>63</v>
      </c>
    </row>
    <row r="13" spans="1:5" ht="12.75">
      <c r="A13" s="55" t="s">
        <v>60</v>
      </c>
      <c r="B13" s="56" t="s">
        <v>62</v>
      </c>
      <c r="C13" s="16"/>
      <c r="D13" s="15"/>
      <c r="E13" s="15"/>
    </row>
    <row r="14" spans="2:5" ht="12.75">
      <c r="B14" s="56"/>
      <c r="C14" s="15"/>
      <c r="D14" s="15"/>
      <c r="E14" s="15"/>
    </row>
    <row r="15" spans="1:5" ht="12.75">
      <c r="A15" s="56" t="s">
        <v>50</v>
      </c>
      <c r="C15" s="15"/>
      <c r="D15" s="15"/>
      <c r="E15" s="15"/>
    </row>
    <row r="16" spans="1:5" ht="12.75">
      <c r="A16" s="57">
        <v>1</v>
      </c>
      <c r="B16" s="57" t="s">
        <v>54</v>
      </c>
      <c r="C16" s="16"/>
      <c r="D16" s="15"/>
      <c r="E16" s="15"/>
    </row>
    <row r="17" spans="1:5" ht="12.75">
      <c r="A17" s="58">
        <v>2</v>
      </c>
      <c r="B17" s="58" t="s">
        <v>55</v>
      </c>
      <c r="C17" s="16"/>
      <c r="D17" s="15"/>
      <c r="E17" s="15"/>
    </row>
    <row r="18" spans="1:2" ht="12.75">
      <c r="A18" s="58">
        <v>3</v>
      </c>
      <c r="B18" s="58" t="s">
        <v>56</v>
      </c>
    </row>
    <row r="19" spans="1:2" ht="12.75">
      <c r="A19" s="58">
        <v>4</v>
      </c>
      <c r="B19" s="58" t="s">
        <v>7</v>
      </c>
    </row>
    <row r="20" ht="12.75">
      <c r="B20" s="64"/>
    </row>
    <row r="21" spans="1:2" ht="12.75">
      <c r="A21" s="59" t="s">
        <v>66</v>
      </c>
      <c r="B21" s="63" t="s">
        <v>67</v>
      </c>
    </row>
    <row r="22" spans="1:2" ht="12.75">
      <c r="A22" s="59">
        <v>0</v>
      </c>
      <c r="B22" s="63" t="s">
        <v>68</v>
      </c>
    </row>
    <row r="23" spans="1:2" ht="12.75">
      <c r="A23" s="55">
        <v>1</v>
      </c>
      <c r="B23" s="63" t="s">
        <v>69</v>
      </c>
    </row>
    <row r="24" spans="1:2" ht="12.75">
      <c r="A24" s="14"/>
      <c r="B24" s="14"/>
    </row>
    <row r="25" spans="1:2" ht="12.75">
      <c r="A25" s="14" t="s">
        <v>89</v>
      </c>
      <c r="B25" s="14" t="s">
        <v>90</v>
      </c>
    </row>
    <row r="26" spans="1:2" ht="12.75">
      <c r="A26" s="14" t="s">
        <v>14</v>
      </c>
      <c r="B26" s="14" t="s">
        <v>91</v>
      </c>
    </row>
    <row r="27" spans="1:2" ht="12.75">
      <c r="A27" s="14" t="s">
        <v>12</v>
      </c>
      <c r="B27" s="14" t="s">
        <v>92</v>
      </c>
    </row>
    <row r="28" spans="1:2" ht="12.75">
      <c r="A28" s="14" t="s">
        <v>39</v>
      </c>
      <c r="B28" s="14" t="s">
        <v>95</v>
      </c>
    </row>
    <row r="29" spans="1:2" ht="12.75">
      <c r="A29" s="14" t="s">
        <v>93</v>
      </c>
      <c r="B29" s="14" t="s">
        <v>94</v>
      </c>
    </row>
    <row r="30" spans="1:2" ht="12.75">
      <c r="A30" s="14"/>
      <c r="B30" s="14"/>
    </row>
    <row r="31" spans="1:2" ht="12.75">
      <c r="A31" s="59" t="s">
        <v>79</v>
      </c>
      <c r="B31" s="65" t="s">
        <v>80</v>
      </c>
    </row>
    <row r="32" spans="1:2" ht="36">
      <c r="A32" s="59"/>
      <c r="B32" s="65" t="s">
        <v>81</v>
      </c>
    </row>
    <row r="33" spans="1:2" ht="24">
      <c r="A33" s="59"/>
      <c r="B33" s="65" t="s">
        <v>82</v>
      </c>
    </row>
    <row r="35" spans="1:2" ht="12.75">
      <c r="A35" s="59" t="s">
        <v>17</v>
      </c>
      <c r="B35" s="59" t="s">
        <v>78</v>
      </c>
    </row>
    <row r="36" spans="1:2" ht="12.75">
      <c r="A36" s="55" t="s">
        <v>16</v>
      </c>
      <c r="B36" s="63" t="s">
        <v>52</v>
      </c>
    </row>
    <row r="37" spans="1:2" ht="12.75">
      <c r="A37" s="55" t="s">
        <v>15</v>
      </c>
      <c r="B37" s="63" t="s">
        <v>53</v>
      </c>
    </row>
    <row r="39" spans="1:2" ht="12.75">
      <c r="A39" s="60" t="s">
        <v>84</v>
      </c>
      <c r="B39" s="60" t="s">
        <v>85</v>
      </c>
    </row>
  </sheetData>
  <sheetProtection/>
  <printOptions/>
  <pageMargins left="0.75" right="0.75" top="1" bottom="1" header="0.5" footer="0.5"/>
  <pageSetup orientation="portrait"/>
  <headerFooter alignWithMargins="0">
    <oddHeader>&amp;L&amp;10Key to abbreviations used &amp;C&amp;R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MRSC UCSF</dc:creator>
  <cp:keywords/>
  <dc:description/>
  <cp:lastModifiedBy>David Newitt</cp:lastModifiedBy>
  <dcterms:created xsi:type="dcterms:W3CDTF">2005-07-01T02:30:13Z</dcterms:created>
  <dcterms:modified xsi:type="dcterms:W3CDTF">2016-04-05T23:44:55Z</dcterms:modified>
  <cp:category/>
  <cp:version/>
  <cp:contentType/>
  <cp:contentStatus/>
</cp:coreProperties>
</file>